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Carreras\Carreras 2022\"/>
    </mc:Choice>
  </mc:AlternateContent>
  <xr:revisionPtr revIDLastSave="0" documentId="13_ncr:1_{7BEFAC59-58C3-4702-B8FB-2C0D6C2C255A}" xr6:coauthVersionLast="47" xr6:coauthVersionMax="47" xr10:uidLastSave="{00000000-0000-0000-0000-000000000000}"/>
  <bookViews>
    <workbookView xWindow="-110" yWindow="-110" windowWidth="19420" windowHeight="10420" tabRatio="793" xr2:uid="{00000000-000D-0000-FFFF-FFFF00000000}"/>
  </bookViews>
  <sheets>
    <sheet name="Puntajes" sheetId="7" r:id="rId1"/>
    <sheet name="PILOTO STANDAR" sheetId="5" r:id="rId2"/>
    <sheet name="COPILOTO STANDAR" sheetId="6" r:id="rId3"/>
    <sheet name="PILOTO VELOCIMETRO" sheetId="2" r:id="rId4"/>
    <sheet name="COPILOTO VELOCIMETRO" sheetId="1" r:id="rId5"/>
    <sheet name="PILOTO ODOMETRO" sheetId="3" r:id="rId6"/>
    <sheet name="COPILOTO ODOMETRO" sheetId="4" r:id="rId7"/>
  </sheets>
  <definedNames>
    <definedName name="_xlnm._FilterDatabase" localSheetId="2" hidden="1">'COPILOTO STANDAR'!$B$1:$B$91</definedName>
    <definedName name="_xlnm._FilterDatabase" localSheetId="1" hidden="1">'PILOTO STANDAR'!$B$1:$B$83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" i="5" l="1"/>
  <c r="U91" i="6"/>
  <c r="V91" i="6"/>
  <c r="AI91" i="6" s="1"/>
  <c r="AK91" i="6" s="1"/>
  <c r="U90" i="6"/>
  <c r="V90" i="6"/>
  <c r="AI90" i="6" s="1"/>
  <c r="AK90" i="6" s="1"/>
  <c r="U69" i="6"/>
  <c r="V69" i="6"/>
  <c r="AI69" i="6" s="1"/>
  <c r="AK69" i="6" s="1"/>
  <c r="V15" i="6"/>
  <c r="U45" i="6"/>
  <c r="V45" i="6"/>
  <c r="AI45" i="6" s="1"/>
  <c r="AK45" i="6" s="1"/>
  <c r="U33" i="6"/>
  <c r="V33" i="6"/>
  <c r="AI33" i="6" s="1"/>
  <c r="AK33" i="6" s="1"/>
  <c r="V30" i="6"/>
  <c r="AI30" i="6" s="1"/>
  <c r="AK30" i="6" s="1"/>
  <c r="U30" i="6"/>
  <c r="V20" i="6"/>
  <c r="V34" i="6"/>
  <c r="V46" i="6"/>
  <c r="V26" i="6"/>
  <c r="V35" i="6"/>
  <c r="V27" i="6"/>
  <c r="V47" i="6"/>
  <c r="V23" i="6"/>
  <c r="V48" i="6"/>
  <c r="V49" i="6"/>
  <c r="V36" i="6"/>
  <c r="V37" i="6"/>
  <c r="V18" i="6"/>
  <c r="V50" i="6"/>
  <c r="V51" i="6"/>
  <c r="V28" i="6"/>
  <c r="V70" i="6"/>
  <c r="V25" i="6"/>
  <c r="V44" i="6"/>
  <c r="V38" i="6"/>
  <c r="V39" i="6"/>
  <c r="V40" i="6"/>
  <c r="V41" i="6"/>
  <c r="V52" i="6"/>
  <c r="V53" i="6"/>
  <c r="V54" i="6"/>
  <c r="V71" i="6"/>
  <c r="V55" i="6"/>
  <c r="V56" i="6"/>
  <c r="V57" i="6"/>
  <c r="V72" i="6"/>
  <c r="V58" i="6"/>
  <c r="V59" i="6"/>
  <c r="V73" i="6"/>
  <c r="AI73" i="6" s="1"/>
  <c r="AK73" i="6" s="1"/>
  <c r="V32" i="6"/>
  <c r="V60" i="6"/>
  <c r="V61" i="6"/>
  <c r="V62" i="6"/>
  <c r="V63" i="6"/>
  <c r="V64" i="6"/>
  <c r="V65" i="6"/>
  <c r="V66" i="6"/>
  <c r="V67" i="6"/>
  <c r="V68" i="6"/>
  <c r="V42" i="6"/>
  <c r="V74" i="6"/>
  <c r="V75" i="6"/>
  <c r="V76" i="6"/>
  <c r="V77" i="6"/>
  <c r="V78" i="6"/>
  <c r="V43" i="6"/>
  <c r="AI43" i="6" s="1"/>
  <c r="AK43" i="6" s="1"/>
  <c r="V79" i="6"/>
  <c r="V80" i="6"/>
  <c r="V81" i="6"/>
  <c r="V82" i="6"/>
  <c r="V83" i="6"/>
  <c r="V84" i="6"/>
  <c r="V85" i="6"/>
  <c r="V86" i="6"/>
  <c r="V87" i="6"/>
  <c r="V88" i="6"/>
  <c r="AI88" i="6" s="1"/>
  <c r="AK88" i="6" s="1"/>
  <c r="V89" i="6"/>
  <c r="AI89" i="6" s="1"/>
  <c r="AK89" i="6" s="1"/>
  <c r="V16" i="6"/>
  <c r="V12" i="6"/>
  <c r="V31" i="6"/>
  <c r="V22" i="6"/>
  <c r="V13" i="6"/>
  <c r="V29" i="6"/>
  <c r="V21" i="6"/>
  <c r="V10" i="6"/>
  <c r="V24" i="6"/>
  <c r="V9" i="6"/>
  <c r="V19" i="6"/>
  <c r="V11" i="6"/>
  <c r="V6" i="6"/>
  <c r="V17" i="6"/>
  <c r="V8" i="6"/>
  <c r="V14" i="6"/>
  <c r="U89" i="6"/>
  <c r="U88" i="6"/>
  <c r="U43" i="6"/>
  <c r="U73" i="6"/>
  <c r="U84" i="5" l="1"/>
  <c r="V84" i="5"/>
  <c r="AI84" i="5" s="1"/>
  <c r="AK84" i="5" s="1"/>
  <c r="U83" i="5"/>
  <c r="V83" i="5"/>
  <c r="AI83" i="5" s="1"/>
  <c r="AK83" i="5" s="1"/>
  <c r="V71" i="5"/>
  <c r="AI71" i="5" s="1"/>
  <c r="AK71" i="5" s="1"/>
  <c r="U71" i="5"/>
  <c r="V41" i="5"/>
  <c r="AI41" i="5" s="1"/>
  <c r="AK41" i="5" s="1"/>
  <c r="U41" i="5"/>
  <c r="V82" i="5"/>
  <c r="V81" i="5"/>
  <c r="AI81" i="5" s="1"/>
  <c r="AK81" i="5" s="1"/>
  <c r="V80" i="5"/>
  <c r="AI80" i="5" s="1"/>
  <c r="AK80" i="5" s="1"/>
  <c r="V79" i="5"/>
  <c r="AI79" i="5" s="1"/>
  <c r="AK79" i="5" s="1"/>
  <c r="V78" i="5"/>
  <c r="V77" i="5"/>
  <c r="V39" i="5"/>
  <c r="AI39" i="5" s="1"/>
  <c r="AK39" i="5" s="1"/>
  <c r="V70" i="5"/>
  <c r="AI70" i="5" s="1"/>
  <c r="AK70" i="5" s="1"/>
  <c r="V76" i="5"/>
  <c r="V75" i="5"/>
  <c r="AI75" i="5" s="1"/>
  <c r="AK75" i="5" s="1"/>
  <c r="V69" i="5"/>
  <c r="AI69" i="5" s="1"/>
  <c r="AK69" i="5" s="1"/>
  <c r="V68" i="5"/>
  <c r="AI68" i="5" s="1"/>
  <c r="AK68" i="5" s="1"/>
  <c r="V38" i="5"/>
  <c r="V67" i="5"/>
  <c r="AI67" i="5" s="1"/>
  <c r="AK67" i="5" s="1"/>
  <c r="V66" i="5"/>
  <c r="AI66" i="5" s="1"/>
  <c r="AK66" i="5" s="1"/>
  <c r="V65" i="5"/>
  <c r="AI65" i="5" s="1"/>
  <c r="AK65" i="5" s="1"/>
  <c r="V64" i="5"/>
  <c r="V63" i="5"/>
  <c r="AI63" i="5" s="1"/>
  <c r="AK63" i="5" s="1"/>
  <c r="V62" i="5"/>
  <c r="AI62" i="5" s="1"/>
  <c r="AK62" i="5" s="1"/>
  <c r="V61" i="5"/>
  <c r="AI61" i="5" s="1"/>
  <c r="AK61" i="5" s="1"/>
  <c r="V60" i="5"/>
  <c r="V59" i="5"/>
  <c r="AI59" i="5" s="1"/>
  <c r="AK59" i="5" s="1"/>
  <c r="V58" i="5"/>
  <c r="V57" i="5"/>
  <c r="AI57" i="5" s="1"/>
  <c r="AK57" i="5" s="1"/>
  <c r="V31" i="5"/>
  <c r="V56" i="5"/>
  <c r="AI56" i="5" s="1"/>
  <c r="AK56" i="5" s="1"/>
  <c r="V74" i="5"/>
  <c r="AI74" i="5" s="1"/>
  <c r="AK74" i="5" s="1"/>
  <c r="V55" i="5"/>
  <c r="AI55" i="5" s="1"/>
  <c r="AK55" i="5" s="1"/>
  <c r="V54" i="5"/>
  <c r="V73" i="5"/>
  <c r="V53" i="5"/>
  <c r="AI53" i="5" s="1"/>
  <c r="AK53" i="5" s="1"/>
  <c r="V52" i="5"/>
  <c r="AI52" i="5" s="1"/>
  <c r="AK52" i="5" s="1"/>
  <c r="V51" i="5"/>
  <c r="V72" i="5"/>
  <c r="AI72" i="5" s="1"/>
  <c r="AK72" i="5" s="1"/>
  <c r="V50" i="5"/>
  <c r="AI50" i="5" s="1"/>
  <c r="AK50" i="5" s="1"/>
  <c r="V49" i="5"/>
  <c r="AI49" i="5" s="1"/>
  <c r="AK49" i="5" s="1"/>
  <c r="V37" i="5"/>
  <c r="V36" i="5"/>
  <c r="AI36" i="5" s="1"/>
  <c r="AK36" i="5" s="1"/>
  <c r="V35" i="5"/>
  <c r="AI35" i="5" s="1"/>
  <c r="AK35" i="5" s="1"/>
  <c r="V34" i="5"/>
  <c r="AI34" i="5" s="1"/>
  <c r="AK34" i="5" s="1"/>
  <c r="V40" i="5"/>
  <c r="V24" i="5"/>
  <c r="AI24" i="5" s="1"/>
  <c r="AK24" i="5" s="1"/>
  <c r="V29" i="5"/>
  <c r="AI29" i="5" s="1"/>
  <c r="AK29" i="5" s="1"/>
  <c r="V48" i="5"/>
  <c r="AI48" i="5" s="1"/>
  <c r="AK48" i="5" s="1"/>
  <c r="V47" i="5"/>
  <c r="V33" i="5"/>
  <c r="V46" i="5"/>
  <c r="AI46" i="5" s="1"/>
  <c r="AK46" i="5" s="1"/>
  <c r="V28" i="5"/>
  <c r="AI28" i="5" s="1"/>
  <c r="AK28" i="5" s="1"/>
  <c r="V45" i="5"/>
  <c r="V21" i="5"/>
  <c r="AI21" i="5" s="1"/>
  <c r="AK21" i="5" s="1"/>
  <c r="V44" i="5"/>
  <c r="AI44" i="5" s="1"/>
  <c r="AK44" i="5" s="1"/>
  <c r="V43" i="5"/>
  <c r="AI43" i="5" s="1"/>
  <c r="AK43" i="5" s="1"/>
  <c r="V27" i="5"/>
  <c r="V26" i="5"/>
  <c r="AI26" i="5" s="1"/>
  <c r="AK26" i="5" s="1"/>
  <c r="V42" i="5"/>
  <c r="AI42" i="5" s="1"/>
  <c r="AK42" i="5" s="1"/>
  <c r="V32" i="5"/>
  <c r="AI32" i="5" s="1"/>
  <c r="AK32" i="5" s="1"/>
  <c r="V23" i="5"/>
  <c r="V22" i="5"/>
  <c r="AI22" i="5" s="1"/>
  <c r="AK22" i="5" s="1"/>
  <c r="V30" i="5"/>
  <c r="AI30" i="5" s="1"/>
  <c r="AK30" i="5" s="1"/>
  <c r="V13" i="5"/>
  <c r="AI13" i="5" s="1"/>
  <c r="AK13" i="5" s="1"/>
  <c r="V10" i="5"/>
  <c r="V14" i="5"/>
  <c r="AI14" i="5" s="1"/>
  <c r="AK14" i="5" s="1"/>
  <c r="V19" i="5"/>
  <c r="AI19" i="5" s="1"/>
  <c r="AK19" i="5" s="1"/>
  <c r="V25" i="5"/>
  <c r="AI25" i="5" s="1"/>
  <c r="AK25" i="5" s="1"/>
  <c r="V17" i="5"/>
  <c r="AI17" i="5" s="1"/>
  <c r="AK17" i="5" s="1"/>
  <c r="V12" i="5"/>
  <c r="AI12" i="5" s="1"/>
  <c r="AK12" i="5" s="1"/>
  <c r="V18" i="5"/>
  <c r="AI18" i="5" s="1"/>
  <c r="AK18" i="5" s="1"/>
  <c r="V8" i="5"/>
  <c r="AI8" i="5" s="1"/>
  <c r="AK8" i="5" s="1"/>
  <c r="V11" i="5"/>
  <c r="V9" i="5"/>
  <c r="AI9" i="5" s="1"/>
  <c r="AK9" i="5" s="1"/>
  <c r="V16" i="5"/>
  <c r="AI16" i="5" s="1"/>
  <c r="AK16" i="5" s="1"/>
  <c r="V15" i="5"/>
  <c r="AI15" i="5" s="1"/>
  <c r="AK15" i="5" s="1"/>
  <c r="V20" i="5"/>
  <c r="AI20" i="5" s="1"/>
  <c r="AK20" i="5" s="1"/>
  <c r="V7" i="5"/>
  <c r="AI7" i="5" s="1"/>
  <c r="AK7" i="5" s="1"/>
  <c r="U25" i="5"/>
  <c r="U17" i="5"/>
  <c r="U12" i="5"/>
  <c r="U9" i="5"/>
  <c r="U15" i="5"/>
  <c r="U20" i="5"/>
  <c r="U82" i="5"/>
  <c r="AI82" i="5"/>
  <c r="AK82" i="5" s="1"/>
  <c r="U39" i="5"/>
  <c r="U70" i="5"/>
  <c r="U75" i="5"/>
  <c r="U74" i="5"/>
  <c r="U81" i="5"/>
  <c r="U80" i="5"/>
  <c r="U79" i="5"/>
  <c r="AI78" i="5"/>
  <c r="AK78" i="5" s="1"/>
  <c r="U78" i="5"/>
  <c r="AI38" i="5"/>
  <c r="AK38" i="5" s="1"/>
  <c r="U38" i="5"/>
  <c r="AI77" i="5"/>
  <c r="AK77" i="5" s="1"/>
  <c r="U77" i="5"/>
  <c r="AI76" i="5"/>
  <c r="AK76" i="5" s="1"/>
  <c r="U76" i="5"/>
  <c r="U69" i="5"/>
  <c r="U68" i="5"/>
  <c r="U21" i="5"/>
  <c r="U67" i="5"/>
  <c r="U66" i="5"/>
  <c r="U65" i="5"/>
  <c r="AI64" i="5"/>
  <c r="AK64" i="5" s="1"/>
  <c r="U64" i="5"/>
  <c r="U63" i="5"/>
  <c r="U62" i="5"/>
  <c r="AI37" i="5"/>
  <c r="AK37" i="5" s="1"/>
  <c r="U37" i="5"/>
  <c r="U61" i="5"/>
  <c r="AI60" i="5"/>
  <c r="AK60" i="5" s="1"/>
  <c r="U60" i="5"/>
  <c r="U59" i="5"/>
  <c r="AI58" i="5"/>
  <c r="AK58" i="5" s="1"/>
  <c r="U58" i="5"/>
  <c r="U57" i="5"/>
  <c r="AI31" i="5"/>
  <c r="AK31" i="5" s="1"/>
  <c r="U31" i="5"/>
  <c r="U29" i="5"/>
  <c r="U56" i="5"/>
  <c r="U24" i="5"/>
  <c r="U55" i="5"/>
  <c r="AI54" i="5"/>
  <c r="AK54" i="5" s="1"/>
  <c r="U54" i="5"/>
  <c r="AI73" i="5"/>
  <c r="AK73" i="5" s="1"/>
  <c r="U73" i="5"/>
  <c r="U53" i="5"/>
  <c r="U52" i="5"/>
  <c r="AI51" i="5"/>
  <c r="AK51" i="5" s="1"/>
  <c r="U51" i="5"/>
  <c r="U72" i="5"/>
  <c r="U50" i="5"/>
  <c r="U49" i="5"/>
  <c r="U36" i="5"/>
  <c r="U35" i="5"/>
  <c r="U34" i="5"/>
  <c r="AI40" i="5"/>
  <c r="AK40" i="5" s="1"/>
  <c r="U40" i="5"/>
  <c r="U48" i="5"/>
  <c r="AI47" i="5"/>
  <c r="AK47" i="5" s="1"/>
  <c r="U47" i="5"/>
  <c r="AI33" i="5"/>
  <c r="AK33" i="5" s="1"/>
  <c r="U33" i="5"/>
  <c r="U46" i="5"/>
  <c r="U28" i="5"/>
  <c r="AI27" i="5"/>
  <c r="AK27" i="5" s="1"/>
  <c r="U27" i="5"/>
  <c r="AI45" i="5"/>
  <c r="AK45" i="5" s="1"/>
  <c r="U45" i="5"/>
  <c r="U26" i="5"/>
  <c r="U22" i="5"/>
  <c r="U44" i="5"/>
  <c r="U43" i="5"/>
  <c r="U13" i="5"/>
  <c r="U42" i="5"/>
  <c r="U32" i="5"/>
  <c r="AI23" i="5"/>
  <c r="AK23" i="5" s="1"/>
  <c r="U23" i="5"/>
  <c r="U30" i="5"/>
  <c r="AI10" i="5"/>
  <c r="AK10" i="5" s="1"/>
  <c r="U10" i="5"/>
  <c r="U14" i="5"/>
  <c r="U19" i="5"/>
  <c r="U18" i="5"/>
  <c r="U8" i="5"/>
  <c r="AI11" i="5"/>
  <c r="AK11" i="5" s="1"/>
  <c r="U11" i="5"/>
  <c r="U16" i="5"/>
  <c r="U7" i="5"/>
  <c r="V6" i="5"/>
  <c r="AI6" i="5" s="1"/>
  <c r="AK6" i="5" s="1"/>
  <c r="U7" i="6"/>
  <c r="V7" i="6"/>
  <c r="AI7" i="6" s="1"/>
  <c r="AK7" i="6" s="1"/>
  <c r="U6" i="6"/>
  <c r="AI6" i="6"/>
  <c r="AK6" i="6" s="1"/>
  <c r="U11" i="6"/>
  <c r="AI11" i="6"/>
  <c r="AK11" i="6" s="1"/>
  <c r="U17" i="6"/>
  <c r="AI17" i="6"/>
  <c r="AK17" i="6" s="1"/>
  <c r="U14" i="6"/>
  <c r="AI14" i="6"/>
  <c r="AK14" i="6" s="1"/>
  <c r="U19" i="6"/>
  <c r="AI19" i="6"/>
  <c r="AK19" i="6" s="1"/>
  <c r="U21" i="6"/>
  <c r="AI21" i="6"/>
  <c r="AK21" i="6" s="1"/>
  <c r="U9" i="6"/>
  <c r="AI9" i="6"/>
  <c r="AK9" i="6" s="1"/>
  <c r="U10" i="6"/>
  <c r="AI10" i="6"/>
  <c r="AK10" i="6" s="1"/>
  <c r="U15" i="6"/>
  <c r="AI15" i="6"/>
  <c r="AK15" i="6" s="1"/>
  <c r="U13" i="6"/>
  <c r="AI13" i="6"/>
  <c r="AK13" i="6" s="1"/>
  <c r="U31" i="6"/>
  <c r="AI31" i="6"/>
  <c r="AK31" i="6" s="1"/>
  <c r="U20" i="6"/>
  <c r="AI20" i="6"/>
  <c r="AK20" i="6" s="1"/>
  <c r="U34" i="6"/>
  <c r="AI34" i="6"/>
  <c r="AK34" i="6" s="1"/>
  <c r="U46" i="6"/>
  <c r="AI46" i="6"/>
  <c r="AK46" i="6" s="1"/>
  <c r="U22" i="6"/>
  <c r="AI22" i="6"/>
  <c r="AK22" i="6" s="1"/>
  <c r="U35" i="6"/>
  <c r="AI35" i="6"/>
  <c r="AK35" i="6" s="1"/>
  <c r="U24" i="6"/>
  <c r="AI24" i="6"/>
  <c r="AK24" i="6" s="1"/>
  <c r="U27" i="6"/>
  <c r="AI27" i="6"/>
  <c r="AK27" i="6" s="1"/>
  <c r="U47" i="6"/>
  <c r="AI47" i="6"/>
  <c r="AK47" i="6" s="1"/>
  <c r="U29" i="6"/>
  <c r="AI29" i="6"/>
  <c r="AK29" i="6" s="1"/>
  <c r="U16" i="6"/>
  <c r="AI16" i="6"/>
  <c r="AK16" i="6" s="1"/>
  <c r="U26" i="6"/>
  <c r="AI26" i="6"/>
  <c r="AK26" i="6" s="1"/>
  <c r="U12" i="6"/>
  <c r="AI12" i="6"/>
  <c r="AK12" i="6" s="1"/>
  <c r="U48" i="6"/>
  <c r="AI48" i="6"/>
  <c r="AK48" i="6" s="1"/>
  <c r="U49" i="6"/>
  <c r="AI49" i="6"/>
  <c r="AK49" i="6" s="1"/>
  <c r="U36" i="6"/>
  <c r="AI36" i="6"/>
  <c r="AK36" i="6" s="1"/>
  <c r="U50" i="6"/>
  <c r="AI50" i="6"/>
  <c r="AK50" i="6" s="1"/>
  <c r="U51" i="6"/>
  <c r="AI51" i="6"/>
  <c r="AK51" i="6" s="1"/>
  <c r="U70" i="6"/>
  <c r="AI70" i="6"/>
  <c r="AK70" i="6" s="1"/>
  <c r="U23" i="6"/>
  <c r="AI23" i="6"/>
  <c r="AK23" i="6" s="1"/>
  <c r="U44" i="6"/>
  <c r="AI44" i="6"/>
  <c r="AK44" i="6" s="1"/>
  <c r="U38" i="6"/>
  <c r="AI38" i="6"/>
  <c r="AK38" i="6" s="1"/>
  <c r="U39" i="6"/>
  <c r="AI39" i="6"/>
  <c r="AK39" i="6" s="1"/>
  <c r="U40" i="6"/>
  <c r="AI40" i="6"/>
  <c r="AK40" i="6" s="1"/>
  <c r="U52" i="6"/>
  <c r="AI52" i="6"/>
  <c r="AK52" i="6" s="1"/>
  <c r="U54" i="6"/>
  <c r="AI54" i="6"/>
  <c r="AK54" i="6" s="1"/>
  <c r="U71" i="6"/>
  <c r="AI71" i="6"/>
  <c r="AK71" i="6" s="1"/>
  <c r="U55" i="6"/>
  <c r="AI55" i="6"/>
  <c r="AK55" i="6" s="1"/>
  <c r="U56" i="6"/>
  <c r="AI56" i="6"/>
  <c r="AK56" i="6" s="1"/>
  <c r="U57" i="6"/>
  <c r="AI57" i="6"/>
  <c r="AK57" i="6" s="1"/>
  <c r="U72" i="6"/>
  <c r="AI72" i="6"/>
  <c r="AK72" i="6" s="1"/>
  <c r="U58" i="6"/>
  <c r="AI58" i="6"/>
  <c r="AK58" i="6" s="1"/>
  <c r="U59" i="6"/>
  <c r="AI59" i="6"/>
  <c r="AK59" i="6" s="1"/>
  <c r="U25" i="6"/>
  <c r="AI25" i="6"/>
  <c r="AK25" i="6" s="1"/>
  <c r="U32" i="6"/>
  <c r="AI32" i="6"/>
  <c r="AK32" i="6" s="1"/>
  <c r="U60" i="6"/>
  <c r="AI60" i="6"/>
  <c r="AK60" i="6" s="1"/>
  <c r="U61" i="6"/>
  <c r="AI61" i="6"/>
  <c r="AK61" i="6" s="1"/>
  <c r="U28" i="6"/>
  <c r="AI28" i="6"/>
  <c r="AK28" i="6" s="1"/>
  <c r="U62" i="6"/>
  <c r="AI62" i="6"/>
  <c r="AK62" i="6" s="1"/>
  <c r="U63" i="6"/>
  <c r="AI63" i="6"/>
  <c r="AK63" i="6" s="1"/>
  <c r="U41" i="6"/>
  <c r="AI41" i="6"/>
  <c r="AK41" i="6" s="1"/>
  <c r="U64" i="6"/>
  <c r="AI64" i="6"/>
  <c r="AK64" i="6" s="1"/>
  <c r="U37" i="6"/>
  <c r="AI37" i="6"/>
  <c r="AK37" i="6" s="1"/>
  <c r="U65" i="6"/>
  <c r="AI65" i="6"/>
  <c r="AK65" i="6" s="1"/>
  <c r="U66" i="6"/>
  <c r="AI66" i="6"/>
  <c r="AK66" i="6" s="1"/>
  <c r="U67" i="6"/>
  <c r="AI67" i="6"/>
  <c r="AK67" i="6" s="1"/>
  <c r="U68" i="6"/>
  <c r="AI68" i="6"/>
  <c r="AK68" i="6" s="1"/>
  <c r="U74" i="6"/>
  <c r="AI74" i="6"/>
  <c r="AK74" i="6" s="1"/>
  <c r="U53" i="6"/>
  <c r="AI53" i="6"/>
  <c r="AK53" i="6" s="1"/>
  <c r="U75" i="6"/>
  <c r="AI75" i="6"/>
  <c r="AK75" i="6" s="1"/>
  <c r="U76" i="6"/>
  <c r="AI76" i="6"/>
  <c r="AK76" i="6" s="1"/>
  <c r="U77" i="6"/>
  <c r="AI77" i="6"/>
  <c r="AK77" i="6" s="1"/>
  <c r="U78" i="6"/>
  <c r="AI78" i="6"/>
  <c r="AK78" i="6" s="1"/>
  <c r="U42" i="6"/>
  <c r="AI42" i="6"/>
  <c r="AK42" i="6" s="1"/>
  <c r="U79" i="6"/>
  <c r="AI79" i="6"/>
  <c r="AK79" i="6" s="1"/>
  <c r="U80" i="6"/>
  <c r="AI80" i="6"/>
  <c r="AK80" i="6" s="1"/>
  <c r="U81" i="6"/>
  <c r="AI81" i="6"/>
  <c r="AK81" i="6" s="1"/>
  <c r="U82" i="6"/>
  <c r="AI82" i="6"/>
  <c r="AK82" i="6" s="1"/>
  <c r="U83" i="6"/>
  <c r="AI83" i="6"/>
  <c r="AK83" i="6" s="1"/>
  <c r="U84" i="6"/>
  <c r="AI84" i="6"/>
  <c r="AK84" i="6" s="1"/>
  <c r="U85" i="6"/>
  <c r="AI85" i="6"/>
  <c r="AK85" i="6" s="1"/>
  <c r="U18" i="6"/>
  <c r="AI18" i="6"/>
  <c r="AK18" i="6" s="1"/>
  <c r="U86" i="6"/>
  <c r="AI86" i="6"/>
  <c r="AK86" i="6" s="1"/>
  <c r="U87" i="6"/>
  <c r="AI87" i="6"/>
  <c r="AK87" i="6" s="1"/>
  <c r="AI8" i="6"/>
  <c r="AK8" i="6" s="1"/>
  <c r="U8" i="6"/>
  <c r="V14" i="4"/>
  <c r="AI14" i="4" s="1"/>
  <c r="AK14" i="4" s="1"/>
  <c r="U14" i="4"/>
  <c r="V12" i="4"/>
  <c r="AI12" i="4" s="1"/>
  <c r="AK12" i="4" s="1"/>
  <c r="U12" i="4"/>
  <c r="V7" i="4"/>
  <c r="AI7" i="4" s="1"/>
  <c r="AK7" i="4" s="1"/>
  <c r="U7" i="4"/>
  <c r="V18" i="4"/>
  <c r="AI18" i="4" s="1"/>
  <c r="AK18" i="4" s="1"/>
  <c r="V17" i="4"/>
  <c r="AI17" i="4" s="1"/>
  <c r="AK17" i="4" s="1"/>
  <c r="V16" i="4"/>
  <c r="AI16" i="4" s="1"/>
  <c r="AK16" i="4" s="1"/>
  <c r="V15" i="4"/>
  <c r="AI15" i="4" s="1"/>
  <c r="AK15" i="4" s="1"/>
  <c r="V11" i="4"/>
  <c r="AI11" i="4" s="1"/>
  <c r="AK11" i="4" s="1"/>
  <c r="V10" i="4"/>
  <c r="AI10" i="4" s="1"/>
  <c r="AK10" i="4" s="1"/>
  <c r="V9" i="4"/>
  <c r="AI9" i="4" s="1"/>
  <c r="AK9" i="4" s="1"/>
  <c r="V8" i="4"/>
  <c r="AI8" i="4" s="1"/>
  <c r="AK8" i="4" s="1"/>
  <c r="V6" i="4"/>
  <c r="AI6" i="4" s="1"/>
  <c r="AK6" i="4" s="1"/>
  <c r="U9" i="4"/>
  <c r="U6" i="4"/>
  <c r="U8" i="4"/>
  <c r="V12" i="3"/>
  <c r="AI12" i="3" s="1"/>
  <c r="AK12" i="3" s="1"/>
  <c r="U12" i="3"/>
  <c r="V9" i="3"/>
  <c r="AI9" i="3" s="1"/>
  <c r="AK9" i="3" s="1"/>
  <c r="U9" i="3"/>
  <c r="V18" i="3"/>
  <c r="V17" i="3"/>
  <c r="AI17" i="3" s="1"/>
  <c r="AK17" i="3" s="1"/>
  <c r="V16" i="3"/>
  <c r="AI16" i="3" s="1"/>
  <c r="AK16" i="3" s="1"/>
  <c r="V15" i="3"/>
  <c r="AI15" i="3" s="1"/>
  <c r="AK15" i="3" s="1"/>
  <c r="V14" i="3"/>
  <c r="V11" i="3"/>
  <c r="AI11" i="3" s="1"/>
  <c r="AK11" i="3" s="1"/>
  <c r="V10" i="3"/>
  <c r="AI10" i="3" s="1"/>
  <c r="AK10" i="3" s="1"/>
  <c r="V8" i="3"/>
  <c r="AI8" i="3" s="1"/>
  <c r="AK8" i="3" s="1"/>
  <c r="U18" i="3"/>
  <c r="U17" i="3"/>
  <c r="U16" i="3"/>
  <c r="U15" i="3"/>
  <c r="U14" i="3"/>
  <c r="U13" i="3"/>
  <c r="U11" i="3"/>
  <c r="U10" i="3"/>
  <c r="U8" i="3"/>
  <c r="U7" i="3"/>
  <c r="U18" i="4"/>
  <c r="AI18" i="3"/>
  <c r="AK18" i="3" s="1"/>
  <c r="U17" i="4"/>
  <c r="U16" i="4"/>
  <c r="U15" i="4"/>
  <c r="V13" i="4"/>
  <c r="AI13" i="4" s="1"/>
  <c r="AK13" i="4" s="1"/>
  <c r="U13" i="4"/>
  <c r="U11" i="4"/>
  <c r="U10" i="4"/>
  <c r="AI14" i="3"/>
  <c r="AK14" i="3" s="1"/>
  <c r="V13" i="3"/>
  <c r="AI13" i="3" s="1"/>
  <c r="AK13" i="3" s="1"/>
  <c r="V7" i="3"/>
  <c r="AI7" i="3" s="1"/>
  <c r="AK7" i="3" s="1"/>
  <c r="V6" i="3"/>
  <c r="AI6" i="3" s="1"/>
  <c r="AK6" i="3" s="1"/>
  <c r="U6" i="3"/>
  <c r="V12" i="1"/>
  <c r="AI12" i="1" s="1"/>
  <c r="AK12" i="1" s="1"/>
  <c r="U12" i="1"/>
  <c r="V11" i="1"/>
  <c r="AI11" i="1" s="1"/>
  <c r="AK11" i="1" s="1"/>
  <c r="U11" i="1"/>
  <c r="V8" i="1"/>
  <c r="AI8" i="1" s="1"/>
  <c r="AK8" i="1" s="1"/>
  <c r="U8" i="1"/>
  <c r="V13" i="1"/>
  <c r="AI13" i="1" s="1"/>
  <c r="AK13" i="1" s="1"/>
  <c r="U13" i="1"/>
  <c r="U10" i="1"/>
  <c r="U9" i="1"/>
  <c r="U7" i="1"/>
  <c r="V9" i="1"/>
  <c r="AI9" i="1" s="1"/>
  <c r="AK9" i="1" s="1"/>
  <c r="U6" i="1" l="1"/>
  <c r="V10" i="1"/>
  <c r="AI10" i="1" s="1"/>
  <c r="AK10" i="1" s="1"/>
  <c r="V7" i="1"/>
  <c r="AI7" i="1" s="1"/>
  <c r="AK7" i="1" s="1"/>
  <c r="V6" i="1"/>
  <c r="AI6" i="1" s="1"/>
  <c r="AK6" i="1" s="1"/>
  <c r="V8" i="2"/>
  <c r="AI8" i="2" s="1"/>
  <c r="AK8" i="2" s="1"/>
  <c r="U8" i="2"/>
  <c r="V11" i="2"/>
  <c r="AI11" i="2" s="1"/>
  <c r="AK11" i="2" s="1"/>
  <c r="U11" i="2"/>
  <c r="V12" i="2"/>
  <c r="V10" i="2"/>
  <c r="V9" i="2"/>
  <c r="V7" i="2"/>
  <c r="V6" i="2"/>
  <c r="U7" i="2"/>
  <c r="U9" i="2"/>
  <c r="U10" i="2"/>
  <c r="U12" i="2"/>
  <c r="U6" i="2"/>
  <c r="AI10" i="2" l="1"/>
  <c r="AK10" i="2" s="1"/>
  <c r="AI7" i="2"/>
  <c r="AK7" i="2" s="1"/>
  <c r="AI12" i="2"/>
  <c r="AK12" i="2" s="1"/>
  <c r="AI9" i="2"/>
  <c r="AK9" i="2" s="1"/>
  <c r="AI6" i="2"/>
  <c r="AK6" i="2" s="1"/>
</calcChain>
</file>

<file path=xl/sharedStrings.xml><?xml version="1.0" encoding="utf-8"?>
<sst xmlns="http://schemas.openxmlformats.org/spreadsheetml/2006/main" count="511" uniqueCount="230">
  <si>
    <t>POS.</t>
  </si>
  <si>
    <t>NOMBRE</t>
  </si>
  <si>
    <t>TOTAL</t>
  </si>
  <si>
    <t>PRS.</t>
  </si>
  <si>
    <t>PTS.</t>
  </si>
  <si>
    <t>2a ETAPA</t>
  </si>
  <si>
    <t>3a ETAPA</t>
  </si>
  <si>
    <t>4a ETAPA</t>
  </si>
  <si>
    <t>SUBTOTAL</t>
  </si>
  <si>
    <t>DESCARTE</t>
  </si>
  <si>
    <t>1a ETAPA</t>
  </si>
  <si>
    <t>P.0FF</t>
  </si>
  <si>
    <t>GASTON VOLONTERIO</t>
  </si>
  <si>
    <t>GERMAN DOCE</t>
  </si>
  <si>
    <t>SERGIO CHAPARRO</t>
  </si>
  <si>
    <t>DIEGO DOCE</t>
  </si>
  <si>
    <t>JOSE LUIS EIJO</t>
  </si>
  <si>
    <t>JOSE LUIS CARRO</t>
  </si>
  <si>
    <t>JUAN BENEDETTI</t>
  </si>
  <si>
    <t>DANIEL MINCHE RODRIGUEZ</t>
  </si>
  <si>
    <t>VICTOR ROIZEN</t>
  </si>
  <si>
    <t>EDUARDO PIQUERAS</t>
  </si>
  <si>
    <t>JOSEPH BIRNFELD</t>
  </si>
  <si>
    <t>ROBERTO ELGORRIAGA</t>
  </si>
  <si>
    <t>JORGE FERNANDEZ</t>
  </si>
  <si>
    <t>CARLOS LAVORERIO</t>
  </si>
  <si>
    <t>HEBERT ALBERTO ABAL</t>
  </si>
  <si>
    <t>CARMELO COPPOLA</t>
  </si>
  <si>
    <t>JORGE ALVES DA COSTA</t>
  </si>
  <si>
    <t>DIEGO GRAMPIN</t>
  </si>
  <si>
    <t>HUGO BATISTA</t>
  </si>
  <si>
    <t>PATRICIO SIERRA</t>
  </si>
  <si>
    <t>PABLO ESPOSITO</t>
  </si>
  <si>
    <t>ADRIAN SILVA</t>
  </si>
  <si>
    <t>JORGE TUB</t>
  </si>
  <si>
    <t>CARLOS ALFONSO</t>
  </si>
  <si>
    <t>JUAN ANDRES BUSTAMANTE</t>
  </si>
  <si>
    <t>RAUL GOLIGER</t>
  </si>
  <si>
    <t xml:space="preserve">LEONARDO BRANDO </t>
  </si>
  <si>
    <t>GONZALO DOCE</t>
  </si>
  <si>
    <t>ADRIAN NAIDICH</t>
  </si>
  <si>
    <t>BRUNO BALDUINI</t>
  </si>
  <si>
    <t>DIEGO EIJO</t>
  </si>
  <si>
    <t>GERMAN DELEON</t>
  </si>
  <si>
    <t>LILIANA BRITOS</t>
  </si>
  <si>
    <t>FABIANA POSE</t>
  </si>
  <si>
    <t>DINORAH BEITLER</t>
  </si>
  <si>
    <t>ALICE ALVIRA</t>
  </si>
  <si>
    <t>SANDRA ZAIONS</t>
  </si>
  <si>
    <t>ISABEL QUINTAS</t>
  </si>
  <si>
    <t>HUMBERTO LAUDATO</t>
  </si>
  <si>
    <t>MARCELO LAVORERIO</t>
  </si>
  <si>
    <t>FERNANDO ABAL</t>
  </si>
  <si>
    <t>JUAN ALBERTO ROSA</t>
  </si>
  <si>
    <t>DIEGO ABEIRO</t>
  </si>
  <si>
    <t>ALEXANDER FESTINO</t>
  </si>
  <si>
    <t>GASTON MORGADE</t>
  </si>
  <si>
    <t>EDUARDO VIERA</t>
  </si>
  <si>
    <t>EMILIANO ESPOSITO</t>
  </si>
  <si>
    <t>FRANCISCO SILVA TIERNO</t>
  </si>
  <si>
    <t>EDUARDO ETCHEVARNE</t>
  </si>
  <si>
    <t>FERNANDO BURGUEÑO</t>
  </si>
  <si>
    <t>JUAN MARCELO BUSTAMANTE</t>
  </si>
  <si>
    <t>JULIO CESAR PATERNOSTRO</t>
  </si>
  <si>
    <t>FEDERICO FORTUNATTO</t>
  </si>
  <si>
    <t>RAFAEL PERROU</t>
  </si>
  <si>
    <t>OMAR ELICEIRY</t>
  </si>
  <si>
    <t>RAUL GONZALEZ</t>
  </si>
  <si>
    <t>ALVARO GONZALEZ</t>
  </si>
  <si>
    <t>DARIO HUGALDE</t>
  </si>
  <si>
    <t>ANTONIO BARREIRO</t>
  </si>
  <si>
    <t>ROMINA FORTUNATTO</t>
  </si>
  <si>
    <t>MAURO BUCHNER</t>
  </si>
  <si>
    <t>JOAQUIN GONZALEZ</t>
  </si>
  <si>
    <t>LEONARDO MORALES</t>
  </si>
  <si>
    <t>CARMELO DENIS</t>
  </si>
  <si>
    <t>MIGUEL ESTABLE</t>
  </si>
  <si>
    <t>DANIEL SICA</t>
  </si>
  <si>
    <t>LAURA MAS</t>
  </si>
  <si>
    <t>GONZALO ARROYO</t>
  </si>
  <si>
    <t>FELIPE BURGUEÑO</t>
  </si>
  <si>
    <t>ERNESTO RODRIGUEZ</t>
  </si>
  <si>
    <t>DANIEL WILD</t>
  </si>
  <si>
    <t>GERARDO OLMOS</t>
  </si>
  <si>
    <t>NICOLAS SICA</t>
  </si>
  <si>
    <t>FEDERICO RIGUETTI</t>
  </si>
  <si>
    <t>ALVARO LOPEZ</t>
  </si>
  <si>
    <t>ALBERTO AICARDI</t>
  </si>
  <si>
    <t>LILIAN GIMENEZ</t>
  </si>
  <si>
    <t>ALEJANDRO MAGNANI</t>
  </si>
  <si>
    <t>JACQUELINE WILD</t>
  </si>
  <si>
    <t xml:space="preserve">Gran Premio </t>
  </si>
  <si>
    <t>SILDAN</t>
  </si>
  <si>
    <t>CAT.STANDAR PILOTOS</t>
  </si>
  <si>
    <t>CAT.VELOCIMETRO PILOTOS</t>
  </si>
  <si>
    <t>COMIENZO</t>
  </si>
  <si>
    <t>Vipercar</t>
  </si>
  <si>
    <t>IGNACIO COPPOLA</t>
  </si>
  <si>
    <t>ROSARIO FITIPALDI</t>
  </si>
  <si>
    <t>IGNACIO DO CANTO</t>
  </si>
  <si>
    <t>GABRIEL MAURI</t>
  </si>
  <si>
    <t>LEONARDO PEREIRA</t>
  </si>
  <si>
    <t>FERNANDO CABRERA</t>
  </si>
  <si>
    <t>MYRIAN WALSER</t>
  </si>
  <si>
    <t>CARINA SPERA</t>
  </si>
  <si>
    <t>CARLOS MERLETTI</t>
  </si>
  <si>
    <t>FERNANDO CESTINO</t>
  </si>
  <si>
    <t>RICARDO AROTXARENA</t>
  </si>
  <si>
    <t>MARTIN ABUD</t>
  </si>
  <si>
    <t>GUSTAVO ABUD</t>
  </si>
  <si>
    <t>JOSE SUAREZ</t>
  </si>
  <si>
    <t>MATHIAS SUAREZ</t>
  </si>
  <si>
    <t>MARTIN LLORENTE</t>
  </si>
  <si>
    <t>JORGE ZIMAN</t>
  </si>
  <si>
    <t>OMAR ELICEIRI</t>
  </si>
  <si>
    <t>NICOLAS FORTUNATTO</t>
  </si>
  <si>
    <t>BRUNO ZECHI</t>
  </si>
  <si>
    <t>CAT.STANDAR COPILOTO</t>
  </si>
  <si>
    <t>CAT.VELOCIMETRO COPILOTO</t>
  </si>
  <si>
    <t>CAT.ODOMETRO COPILOTO</t>
  </si>
  <si>
    <t>CAT. ODOMETRO PILOTOS</t>
  </si>
  <si>
    <t xml:space="preserve">500 millas  </t>
  </si>
  <si>
    <t>JUAN IGNACIO BUSTAMANTE</t>
  </si>
  <si>
    <t>Miami Box</t>
  </si>
  <si>
    <t>FELIPE GONZALEZ</t>
  </si>
  <si>
    <t>GUSTAVO DURAN</t>
  </si>
  <si>
    <t>MARIO MONTEMUIÑO</t>
  </si>
  <si>
    <t>MARIELA NOLI</t>
  </si>
  <si>
    <t>ALDO TORRIERI</t>
  </si>
  <si>
    <t>JEAN PIERRE DALMAS</t>
  </si>
  <si>
    <t>JOSE PEDRO TERRA</t>
  </si>
  <si>
    <t>PABLO RODRIGUEZ</t>
  </si>
  <si>
    <t>GONZALO UMPIERREZ</t>
  </si>
  <si>
    <t>MARTIN SARTIRANA</t>
  </si>
  <si>
    <t>LEONARDO B.VALCADA</t>
  </si>
  <si>
    <t>JORGE GLUMCHER</t>
  </si>
  <si>
    <t>GONZALO MASSINI</t>
  </si>
  <si>
    <t>JUAN PABLO TERRA</t>
  </si>
  <si>
    <t>PABLO BERGES</t>
  </si>
  <si>
    <t>EDGAR COLMAN</t>
  </si>
  <si>
    <t>LUIS DE LUCA</t>
  </si>
  <si>
    <t>MARTIN GONZALEZ CASTRO</t>
  </si>
  <si>
    <t>WALTER GOPAR</t>
  </si>
  <si>
    <t>ANDRES MATIAUD</t>
  </si>
  <si>
    <t>CHRISTIAN STOCKLE</t>
  </si>
  <si>
    <t>IGNACIO BARREIRO</t>
  </si>
  <si>
    <t>ALCIDES GEYMONAT</t>
  </si>
  <si>
    <t>JUAN ABEIRO</t>
  </si>
  <si>
    <t>RODOLFO FRANCOLINO</t>
  </si>
  <si>
    <t>DANIEL CASTELLANO</t>
  </si>
  <si>
    <t>JORGE GOMEZ</t>
  </si>
  <si>
    <t>RICHARD CARDOZO</t>
  </si>
  <si>
    <t>GUSTAVO RANDO</t>
  </si>
  <si>
    <t>Por presentacion 10 puntos</t>
  </si>
  <si>
    <t>Por posicion</t>
  </si>
  <si>
    <t>MARIO ALBIN</t>
  </si>
  <si>
    <t>ELENA CICCHETTI</t>
  </si>
  <si>
    <t>SOFIA IBARRA</t>
  </si>
  <si>
    <t>MAXIMO TERRA</t>
  </si>
  <si>
    <t>ANA C.CABRERA</t>
  </si>
  <si>
    <t>MARIA JOSE FARIAS</t>
  </si>
  <si>
    <t>JAVIER AEROSA</t>
  </si>
  <si>
    <t>NELSON REYES</t>
  </si>
  <si>
    <t>MARCELA ROSEMBREG</t>
  </si>
  <si>
    <t>ALFREDO IZQUIERDO</t>
  </si>
  <si>
    <t>EDUARDO GARD</t>
  </si>
  <si>
    <t>RODRIGO LAVOREIRO</t>
  </si>
  <si>
    <t>MARTIN PALEO</t>
  </si>
  <si>
    <t>CONO CRAVEA</t>
  </si>
  <si>
    <t>NANCY BRANDA</t>
  </si>
  <si>
    <t>PABLO MORALES</t>
  </si>
  <si>
    <t>ETHEL INGOLD</t>
  </si>
  <si>
    <t>PAOLA GONZALEZ</t>
  </si>
  <si>
    <t>FEDERICO STOCKLE</t>
  </si>
  <si>
    <t>CARLOS BARREIRO</t>
  </si>
  <si>
    <t>MARIANA RODRIGUEZ</t>
  </si>
  <si>
    <t>ROSANA LARGHERO</t>
  </si>
  <si>
    <t>GUILLERMO RIVERO</t>
  </si>
  <si>
    <t>MAURICIO NOTARI</t>
  </si>
  <si>
    <t>MARCELA ZABALA</t>
  </si>
  <si>
    <t>ALEJANDRA MELIAN</t>
  </si>
  <si>
    <t>JAVIER BORGNO</t>
  </si>
  <si>
    <t>ALEJANDRA MALTES</t>
  </si>
  <si>
    <t>JAVIER PARAJO</t>
  </si>
  <si>
    <t>GUILLERMO OROZCO</t>
  </si>
  <si>
    <t>CARLOS ANTONIO LAVOREIRO</t>
  </si>
  <si>
    <t>SEBASTIAN BLANCO</t>
  </si>
  <si>
    <t>JUAN MANUEL SA MARTIN</t>
  </si>
  <si>
    <t>ALEJANDRO QUINTANA</t>
  </si>
  <si>
    <t>JAVIER VOLONTERIO</t>
  </si>
  <si>
    <t>MATEO PARAJO</t>
  </si>
  <si>
    <t>EDGARDO ALFONZO</t>
  </si>
  <si>
    <t>NATALIA MARIN</t>
  </si>
  <si>
    <t>PAOLA LOPEZ</t>
  </si>
  <si>
    <t>ROBERTO SOUBERBIELLE</t>
  </si>
  <si>
    <t>JOAQUIN QUINTANA</t>
  </si>
  <si>
    <t>MAXIMILIANO RIGUETTI</t>
  </si>
  <si>
    <t>ALBERTO DALMAS</t>
  </si>
  <si>
    <t>ROBERTO TORRES</t>
  </si>
  <si>
    <t>FERNANDO VARELA</t>
  </si>
  <si>
    <t>WALTER THUL</t>
  </si>
  <si>
    <t>ADRIAN QUARTINO</t>
  </si>
  <si>
    <t>ALFREDO SENA</t>
  </si>
  <si>
    <t>Arte Aluminio</t>
  </si>
  <si>
    <t>1ra.Fecha</t>
  </si>
  <si>
    <t>2da. Fecha</t>
  </si>
  <si>
    <t>De posición 17 en adelante 1 punto a todos los que obtuvieron puntos</t>
  </si>
  <si>
    <t>Puntuaciones de cada fecha</t>
  </si>
  <si>
    <t>Se le agregarán a estos puntos los puntos de presentación</t>
  </si>
  <si>
    <t>1000 Millas</t>
  </si>
  <si>
    <t>Sura</t>
  </si>
  <si>
    <t>ANTONIO ROMANO</t>
  </si>
  <si>
    <t>NICOLAS SCHECK</t>
  </si>
  <si>
    <t>GUSTAVO PARODI</t>
  </si>
  <si>
    <t>IGNACIO MOLNAR</t>
  </si>
  <si>
    <t>MARTIN ANZORENA</t>
  </si>
  <si>
    <t>MAURICIO STOCKLE</t>
  </si>
  <si>
    <t>MARCELO BUTCHAKDJIAN</t>
  </si>
  <si>
    <t>GUSTAVO BOUQUET</t>
  </si>
  <si>
    <t>FEDERICO DOTTA</t>
  </si>
  <si>
    <t>EDISON FERNANDEZ</t>
  </si>
  <si>
    <t>MARCELO DUDGION</t>
  </si>
  <si>
    <t>DANIEL SARNIGUET</t>
  </si>
  <si>
    <t>RAUL CAMPIGLIA</t>
  </si>
  <si>
    <t>ALBERTO SILVERA</t>
  </si>
  <si>
    <t>DIEGO BOUQUET</t>
  </si>
  <si>
    <t>FERNANDO RIVARA</t>
  </si>
  <si>
    <t>CAROLINA LOIS</t>
  </si>
  <si>
    <t>ANDRES URRUTIA</t>
  </si>
  <si>
    <t>CECILIA 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</si>
</sst>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0" xfId="0" applyFont="1"/>
    <xf numFmtId="0" fontId="1" fillId="2" borderId="0" xfId="0" applyFont="1" applyFill="1" applyAlignment="1">
      <alignment horizontal="left"/>
    </xf>
    <xf numFmtId="0" fontId="1" fillId="0" borderId="0" xfId="0" applyFont="1" applyFill="1" applyBorder="1" applyAlignment="1"/>
    <xf numFmtId="0" fontId="2" fillId="2" borderId="3" xfId="0" applyFont="1" applyFill="1" applyBorder="1"/>
    <xf numFmtId="0" fontId="1" fillId="2" borderId="2" xfId="0" applyFont="1" applyFill="1" applyBorder="1" applyAlignment="1">
      <alignment horizontal="center"/>
    </xf>
    <xf numFmtId="0" fontId="0" fillId="5" borderId="2" xfId="0" applyFill="1" applyBorder="1"/>
    <xf numFmtId="0" fontId="1" fillId="4" borderId="0" xfId="0" applyFont="1" applyFill="1"/>
    <xf numFmtId="0" fontId="5" fillId="0" borderId="2" xfId="0" applyFont="1" applyBorder="1"/>
    <xf numFmtId="0" fontId="0" fillId="0" borderId="2" xfId="0" applyFont="1" applyFill="1" applyBorder="1"/>
    <xf numFmtId="0" fontId="0" fillId="0" borderId="0" xfId="0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0" fillId="0" borderId="2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4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6" fillId="6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6" fillId="6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5" fillId="0" borderId="2" xfId="0" applyFont="1" applyFill="1" applyBorder="1"/>
    <xf numFmtId="0" fontId="0" fillId="0" borderId="4" xfId="0" applyFill="1" applyBorder="1" applyAlignment="1">
      <alignment horizontal="center"/>
    </xf>
    <xf numFmtId="0" fontId="0" fillId="0" borderId="2" xfId="0" applyBorder="1" applyAlignment="1"/>
    <xf numFmtId="0" fontId="0" fillId="0" borderId="2" xfId="0" applyFill="1" applyBorder="1" applyAlignment="1"/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6" borderId="0" xfId="0" applyFont="1" applyFill="1" applyBorder="1" applyAlignment="1"/>
    <xf numFmtId="0" fontId="1" fillId="6" borderId="0" xfId="0" applyFont="1" applyFill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17" fontId="0" fillId="0" borderId="0" xfId="0" applyNumberFormat="1"/>
    <xf numFmtId="0" fontId="2" fillId="0" borderId="0" xfId="0" applyFont="1" applyFill="1"/>
    <xf numFmtId="0" fontId="7" fillId="0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4</xdr:row>
      <xdr:rowOff>21267</xdr:rowOff>
    </xdr:from>
    <xdr:to>
      <xdr:col>18</xdr:col>
      <xdr:colOff>188502</xdr:colOff>
      <xdr:row>8</xdr:row>
      <xdr:rowOff>155723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AA8804-4FC2-41A3-BA71-295AC574F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14581817"/>
          <a:ext cx="6944902" cy="871056"/>
        </a:xfrm>
        <a:prstGeom prst="rect">
          <a:avLst/>
        </a:prstGeom>
      </xdr:spPr>
    </xdr:pic>
    <xdr:clientData/>
  </xdr:twoCellAnchor>
  <xdr:twoCellAnchor editAs="oneCell">
    <xdr:from>
      <xdr:col>0</xdr:col>
      <xdr:colOff>355601</xdr:colOff>
      <xdr:row>11</xdr:row>
      <xdr:rowOff>36720</xdr:rowOff>
    </xdr:from>
    <xdr:to>
      <xdr:col>18</xdr:col>
      <xdr:colOff>146051</xdr:colOff>
      <xdr:row>15</xdr:row>
      <xdr:rowOff>54104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FE6BF27-5E1E-4FA9-88F6-2EFF3D6E6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5601" y="15886320"/>
          <a:ext cx="6902450" cy="753984"/>
        </a:xfrm>
        <a:prstGeom prst="rect">
          <a:avLst/>
        </a:prstGeom>
      </xdr:spPr>
    </xdr:pic>
    <xdr:clientData/>
  </xdr:twoCellAnchor>
  <xdr:twoCellAnchor editAs="oneCell">
    <xdr:from>
      <xdr:col>0</xdr:col>
      <xdr:colOff>342899</xdr:colOff>
      <xdr:row>9</xdr:row>
      <xdr:rowOff>158750</xdr:rowOff>
    </xdr:from>
    <xdr:to>
      <xdr:col>18</xdr:col>
      <xdr:colOff>152400</xdr:colOff>
      <xdr:row>11</xdr:row>
      <xdr:rowOff>113361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B79C57F-B73C-4E5F-BE0F-BBD7F7E4B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2899" y="15640050"/>
          <a:ext cx="6921501" cy="322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19957</xdr:colOff>
      <xdr:row>85</xdr:row>
      <xdr:rowOff>21257</xdr:rowOff>
    </xdr:from>
    <xdr:to>
      <xdr:col>18</xdr:col>
      <xdr:colOff>215716</xdr:colOff>
      <xdr:row>89</xdr:row>
      <xdr:rowOff>155713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064076-1DC4-43B5-A0A5-1E07CF500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2814" y="15442686"/>
          <a:ext cx="6981188" cy="860170"/>
        </a:xfrm>
        <a:prstGeom prst="rect">
          <a:avLst/>
        </a:prstGeom>
      </xdr:spPr>
    </xdr:pic>
    <xdr:clientData/>
  </xdr:twoCellAnchor>
  <xdr:twoCellAnchor editAs="oneCell">
    <xdr:from>
      <xdr:col>1</xdr:col>
      <xdr:colOff>47173</xdr:colOff>
      <xdr:row>89</xdr:row>
      <xdr:rowOff>172783</xdr:rowOff>
    </xdr:from>
    <xdr:to>
      <xdr:col>18</xdr:col>
      <xdr:colOff>200480</xdr:colOff>
      <xdr:row>94</xdr:row>
      <xdr:rowOff>8738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08D4DA7-5FA4-47DC-8259-3743747FD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0030" y="16319926"/>
          <a:ext cx="6938736" cy="7430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308427</xdr:colOff>
      <xdr:row>91</xdr:row>
      <xdr:rowOff>114298</xdr:rowOff>
    </xdr:from>
    <xdr:to>
      <xdr:col>18</xdr:col>
      <xdr:colOff>141329</xdr:colOff>
      <xdr:row>96</xdr:row>
      <xdr:rowOff>67325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CDE240-1391-4CF7-B54C-7EF4A9528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8427" y="16624298"/>
          <a:ext cx="6981188" cy="860170"/>
        </a:xfrm>
        <a:prstGeom prst="rect">
          <a:avLst/>
        </a:prstGeom>
      </xdr:spPr>
    </xdr:pic>
    <xdr:clientData/>
  </xdr:twoCellAnchor>
  <xdr:twoCellAnchor editAs="oneCell">
    <xdr:from>
      <xdr:col>0</xdr:col>
      <xdr:colOff>326572</xdr:colOff>
      <xdr:row>96</xdr:row>
      <xdr:rowOff>60811</xdr:rowOff>
    </xdr:from>
    <xdr:to>
      <xdr:col>18</xdr:col>
      <xdr:colOff>117022</xdr:colOff>
      <xdr:row>100</xdr:row>
      <xdr:rowOff>78195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3738277-D455-44E5-ABEE-008EA50B4A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6572" y="17477954"/>
          <a:ext cx="6938736" cy="74309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9072</xdr:colOff>
      <xdr:row>13</xdr:row>
      <xdr:rowOff>136070</xdr:rowOff>
    </xdr:from>
    <xdr:to>
      <xdr:col>18</xdr:col>
      <xdr:colOff>204831</xdr:colOff>
      <xdr:row>18</xdr:row>
      <xdr:rowOff>70954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0863B59-8616-441B-AE79-ABA763B4E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929" y="2857499"/>
          <a:ext cx="6981188" cy="860170"/>
        </a:xfrm>
        <a:prstGeom prst="rect">
          <a:avLst/>
        </a:prstGeom>
      </xdr:spPr>
    </xdr:pic>
    <xdr:clientData/>
  </xdr:twoCellAnchor>
  <xdr:twoCellAnchor editAs="oneCell">
    <xdr:from>
      <xdr:col>1</xdr:col>
      <xdr:colOff>45357</xdr:colOff>
      <xdr:row>18</xdr:row>
      <xdr:rowOff>81643</xdr:rowOff>
    </xdr:from>
    <xdr:to>
      <xdr:col>18</xdr:col>
      <xdr:colOff>198664</xdr:colOff>
      <xdr:row>22</xdr:row>
      <xdr:rowOff>99027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A9FB639-7F15-4E87-BE72-29C75F3C2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8214" y="3728357"/>
          <a:ext cx="6938736" cy="74309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344714</xdr:colOff>
      <xdr:row>15</xdr:row>
      <xdr:rowOff>54429</xdr:rowOff>
    </xdr:from>
    <xdr:to>
      <xdr:col>18</xdr:col>
      <xdr:colOff>177616</xdr:colOff>
      <xdr:row>19</xdr:row>
      <xdr:rowOff>170742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B4E2548-1B7A-48BF-B674-2E1DEA7E7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4714" y="3138715"/>
          <a:ext cx="6981188" cy="860170"/>
        </a:xfrm>
        <a:prstGeom prst="rect">
          <a:avLst/>
        </a:prstGeom>
      </xdr:spPr>
    </xdr:pic>
    <xdr:clientData/>
  </xdr:twoCellAnchor>
  <xdr:twoCellAnchor editAs="oneCell">
    <xdr:from>
      <xdr:col>1</xdr:col>
      <xdr:colOff>36285</xdr:colOff>
      <xdr:row>20</xdr:row>
      <xdr:rowOff>36286</xdr:rowOff>
    </xdr:from>
    <xdr:to>
      <xdr:col>18</xdr:col>
      <xdr:colOff>189592</xdr:colOff>
      <xdr:row>24</xdr:row>
      <xdr:rowOff>53669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917D81A-907C-45EC-86D7-E377ED30F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9142" y="4045857"/>
          <a:ext cx="6938736" cy="74309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18</xdr:col>
      <xdr:colOff>195759</xdr:colOff>
      <xdr:row>23</xdr:row>
      <xdr:rowOff>116313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2A902A2-D141-4F17-927E-2C2B680C2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857" y="3628571"/>
          <a:ext cx="6981188" cy="860170"/>
        </a:xfrm>
        <a:prstGeom prst="rect">
          <a:avLst/>
        </a:prstGeom>
      </xdr:spPr>
    </xdr:pic>
    <xdr:clientData/>
  </xdr:twoCellAnchor>
  <xdr:twoCellAnchor editAs="oneCell">
    <xdr:from>
      <xdr:col>1</xdr:col>
      <xdr:colOff>54428</xdr:colOff>
      <xdr:row>23</xdr:row>
      <xdr:rowOff>163284</xdr:rowOff>
    </xdr:from>
    <xdr:to>
      <xdr:col>18</xdr:col>
      <xdr:colOff>207735</xdr:colOff>
      <xdr:row>27</xdr:row>
      <xdr:rowOff>180668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41CCAB4-BAC0-4BC1-B5B2-9B7A85666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285" y="4535713"/>
          <a:ext cx="6938736" cy="74309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136068</xdr:rowOff>
    </xdr:from>
    <xdr:to>
      <xdr:col>18</xdr:col>
      <xdr:colOff>195759</xdr:colOff>
      <xdr:row>24</xdr:row>
      <xdr:rowOff>89095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961828C-2917-498C-A45F-469252EF9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857" y="3601354"/>
          <a:ext cx="6981188" cy="860170"/>
        </a:xfrm>
        <a:prstGeom prst="rect">
          <a:avLst/>
        </a:prstGeom>
      </xdr:spPr>
    </xdr:pic>
    <xdr:clientData/>
  </xdr:twoCellAnchor>
  <xdr:twoCellAnchor editAs="oneCell">
    <xdr:from>
      <xdr:col>1</xdr:col>
      <xdr:colOff>54428</xdr:colOff>
      <xdr:row>24</xdr:row>
      <xdr:rowOff>136067</xdr:rowOff>
    </xdr:from>
    <xdr:to>
      <xdr:col>18</xdr:col>
      <xdr:colOff>207735</xdr:colOff>
      <xdr:row>28</xdr:row>
      <xdr:rowOff>153451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5C999DC-B144-4AA9-A245-9C93CE4B24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7285" y="4508496"/>
          <a:ext cx="6938736" cy="743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77B87-78FF-43C2-AA5C-DE1122273615}">
  <dimension ref="A2:AI18"/>
  <sheetViews>
    <sheetView tabSelected="1" zoomScale="70" zoomScaleNormal="70" workbookViewId="0">
      <selection activeCell="B22" sqref="B22"/>
    </sheetView>
  </sheetViews>
  <sheetFormatPr defaultColWidth="11.453125" defaultRowHeight="14.5" x14ac:dyDescent="0.35"/>
  <cols>
    <col min="1" max="1" width="5.1796875" style="15" bestFit="1" customWidth="1"/>
    <col min="2" max="2" width="38.7265625" customWidth="1"/>
    <col min="3" max="3" width="3.54296875" customWidth="1"/>
    <col min="4" max="5" width="3.1796875" style="15" customWidth="1"/>
    <col min="6" max="6" width="3.26953125" style="15" customWidth="1"/>
    <col min="7" max="19" width="3.7265625" style="15" customWidth="1"/>
    <col min="20" max="20" width="4.6328125" style="15" customWidth="1"/>
    <col min="21" max="21" width="3.7265625" style="15" customWidth="1"/>
    <col min="22" max="22" width="4.453125" customWidth="1"/>
    <col min="23" max="23" width="7.81640625" customWidth="1"/>
    <col min="24" max="25" width="6.54296875" customWidth="1"/>
    <col min="26" max="26" width="7.453125" customWidth="1"/>
    <col min="27" max="27" width="7.26953125" customWidth="1"/>
    <col min="28" max="28" width="8.453125" bestFit="1" customWidth="1"/>
    <col min="29" max="29" width="4.7265625" bestFit="1" customWidth="1"/>
    <col min="30" max="30" width="5" bestFit="1" customWidth="1"/>
    <col min="31" max="31" width="4.7265625" bestFit="1" customWidth="1"/>
    <col min="32" max="32" width="4.81640625" bestFit="1" customWidth="1"/>
    <col min="33" max="33" width="4.7265625" style="6" bestFit="1" customWidth="1"/>
    <col min="34" max="35" width="4.7265625" style="6" customWidth="1"/>
    <col min="36" max="36" width="10.1796875" bestFit="1" customWidth="1"/>
  </cols>
  <sheetData>
    <row r="2" spans="2:3" ht="15.5" x14ac:dyDescent="0.35">
      <c r="B2" s="50" t="s">
        <v>207</v>
      </c>
      <c r="C2" s="48"/>
    </row>
    <row r="3" spans="2:3" x14ac:dyDescent="0.35">
      <c r="B3" s="6" t="s">
        <v>153</v>
      </c>
    </row>
    <row r="4" spans="2:3" x14ac:dyDescent="0.35">
      <c r="B4" s="6" t="s">
        <v>154</v>
      </c>
    </row>
    <row r="5" spans="2:3" x14ac:dyDescent="0.35">
      <c r="B5" s="49"/>
    </row>
    <row r="6" spans="2:3" x14ac:dyDescent="0.35">
      <c r="B6" s="49"/>
    </row>
    <row r="7" spans="2:3" x14ac:dyDescent="0.35">
      <c r="B7" s="49"/>
    </row>
    <row r="17" spans="2:2" x14ac:dyDescent="0.35">
      <c r="B17" t="s">
        <v>206</v>
      </c>
    </row>
    <row r="18" spans="2:2" x14ac:dyDescent="0.35">
      <c r="B18" t="s">
        <v>208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4"/>
  <sheetViews>
    <sheetView zoomScale="70" zoomScaleNormal="70" workbookViewId="0">
      <selection sqref="A1:B1"/>
    </sheetView>
  </sheetViews>
  <sheetFormatPr defaultColWidth="11.453125" defaultRowHeight="14.5" x14ac:dyDescent="0.35"/>
  <cols>
    <col min="1" max="1" width="5.1796875" style="15" bestFit="1" customWidth="1"/>
    <col min="2" max="2" width="38.7265625" customWidth="1"/>
    <col min="3" max="3" width="3.54296875" customWidth="1"/>
    <col min="4" max="5" width="3.1796875" style="15" customWidth="1"/>
    <col min="6" max="6" width="3.26953125" style="15" customWidth="1"/>
    <col min="7" max="19" width="3.7265625" style="15" customWidth="1"/>
    <col min="20" max="20" width="4.6328125" style="15" customWidth="1"/>
    <col min="21" max="21" width="4.81640625" customWidth="1"/>
    <col min="22" max="22" width="7.81640625" customWidth="1"/>
    <col min="23" max="23" width="2.90625" customWidth="1"/>
    <col min="24" max="24" width="6.54296875" customWidth="1"/>
    <col min="25" max="25" width="4.90625" customWidth="1"/>
    <col min="26" max="26" width="2.7265625" customWidth="1"/>
    <col min="27" max="27" width="4.90625" customWidth="1"/>
    <col min="28" max="28" width="4.7265625" bestFit="1" customWidth="1"/>
    <col min="29" max="29" width="5" bestFit="1" customWidth="1"/>
    <col min="30" max="30" width="4.7265625" bestFit="1" customWidth="1"/>
    <col min="31" max="31" width="4.81640625" bestFit="1" customWidth="1"/>
    <col min="32" max="32" width="4.7265625" style="6" bestFit="1" customWidth="1"/>
    <col min="33" max="34" width="4.7265625" style="6" customWidth="1"/>
    <col min="35" max="35" width="10.1796875" bestFit="1" customWidth="1"/>
  </cols>
  <sheetData>
    <row r="1" spans="1:39" s="1" customFormat="1" x14ac:dyDescent="0.35">
      <c r="A1" s="55"/>
      <c r="B1" s="56"/>
      <c r="C1" s="24"/>
      <c r="D1" s="24"/>
      <c r="E1" s="24"/>
      <c r="F1" s="27"/>
      <c r="G1" s="33"/>
      <c r="H1" s="33"/>
      <c r="I1" s="42"/>
      <c r="J1" s="42"/>
      <c r="K1" s="42"/>
      <c r="L1" s="44"/>
      <c r="M1" s="33"/>
      <c r="N1" s="33"/>
      <c r="O1" s="42"/>
      <c r="P1" s="42"/>
      <c r="Q1" s="42"/>
      <c r="R1" s="33"/>
      <c r="S1" s="33"/>
      <c r="T1" s="33"/>
      <c r="U1" s="8"/>
      <c r="V1" s="8"/>
      <c r="W1" s="8"/>
      <c r="X1" s="33"/>
      <c r="Y1" s="33"/>
      <c r="Z1" s="33"/>
      <c r="AA1" s="56"/>
      <c r="AB1" s="56"/>
      <c r="AC1" s="56"/>
      <c r="AD1" s="56"/>
      <c r="AE1" s="56"/>
      <c r="AF1" s="56"/>
      <c r="AG1" s="56"/>
      <c r="AH1" s="56"/>
    </row>
    <row r="2" spans="1:39" s="1" customFormat="1" x14ac:dyDescent="0.35">
      <c r="A2" s="57"/>
      <c r="B2" s="58"/>
      <c r="C2" s="25"/>
      <c r="D2" s="25"/>
      <c r="E2" s="25"/>
      <c r="F2" s="28"/>
      <c r="G2" s="33"/>
      <c r="H2" s="33"/>
      <c r="I2" s="42"/>
      <c r="J2" s="42"/>
      <c r="K2" s="42"/>
      <c r="L2" s="45"/>
      <c r="M2" s="33"/>
      <c r="N2" s="33"/>
      <c r="O2" s="42"/>
      <c r="P2" s="42"/>
      <c r="Q2" s="42"/>
      <c r="R2" s="33"/>
      <c r="S2" s="33"/>
      <c r="T2" s="33"/>
      <c r="U2" s="8"/>
      <c r="V2" s="29"/>
      <c r="W2" s="29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12"/>
    </row>
    <row r="3" spans="1:39" s="1" customFormat="1" x14ac:dyDescent="0.35">
      <c r="A3" s="55"/>
      <c r="B3" s="59"/>
      <c r="C3" s="30" t="s">
        <v>91</v>
      </c>
      <c r="D3" s="24"/>
      <c r="E3" s="24"/>
      <c r="F3" s="31" t="s">
        <v>91</v>
      </c>
      <c r="G3" s="27"/>
      <c r="H3" s="41"/>
      <c r="I3" s="26" t="s">
        <v>121</v>
      </c>
      <c r="J3" s="24"/>
      <c r="K3" s="24"/>
      <c r="L3" s="32" t="s">
        <v>121</v>
      </c>
      <c r="M3" s="44"/>
      <c r="N3" s="44"/>
      <c r="O3" s="30" t="s">
        <v>91</v>
      </c>
      <c r="P3" s="24"/>
      <c r="Q3" s="24"/>
      <c r="R3" s="31" t="s">
        <v>91</v>
      </c>
      <c r="S3" s="44"/>
      <c r="T3" s="44"/>
      <c r="U3" s="52"/>
      <c r="V3" s="8" t="s">
        <v>95</v>
      </c>
      <c r="W3" s="8"/>
      <c r="X3" s="31" t="s">
        <v>91</v>
      </c>
      <c r="Y3" s="51"/>
      <c r="Z3" s="51"/>
      <c r="AA3" s="56" t="s">
        <v>209</v>
      </c>
      <c r="AB3" s="56"/>
      <c r="AC3" s="56"/>
      <c r="AD3" s="56"/>
      <c r="AE3" s="56"/>
      <c r="AF3" s="56"/>
      <c r="AG3" s="56"/>
      <c r="AH3" s="56"/>
      <c r="AI3" s="8"/>
    </row>
    <row r="4" spans="1:39" s="1" customFormat="1" x14ac:dyDescent="0.35">
      <c r="A4" s="55" t="s">
        <v>93</v>
      </c>
      <c r="B4" s="59"/>
      <c r="C4" s="26" t="s">
        <v>92</v>
      </c>
      <c r="D4" s="24"/>
      <c r="E4" s="24"/>
      <c r="F4" s="32" t="s">
        <v>96</v>
      </c>
      <c r="G4" s="27"/>
      <c r="H4" s="41"/>
      <c r="I4" s="43" t="s">
        <v>204</v>
      </c>
      <c r="J4" s="24"/>
      <c r="K4" s="24"/>
      <c r="L4" s="32" t="s">
        <v>205</v>
      </c>
      <c r="M4" s="44"/>
      <c r="N4" s="44"/>
      <c r="O4" s="26" t="s">
        <v>123</v>
      </c>
      <c r="P4" s="24"/>
      <c r="Q4" s="24"/>
      <c r="R4" s="32" t="s">
        <v>203</v>
      </c>
      <c r="S4" s="44"/>
      <c r="T4" s="44"/>
      <c r="U4" s="8"/>
      <c r="V4" s="8" t="s">
        <v>11</v>
      </c>
      <c r="W4" s="8"/>
      <c r="X4" s="32" t="s">
        <v>210</v>
      </c>
      <c r="Y4" s="51"/>
      <c r="Z4" s="51"/>
      <c r="AA4" s="56" t="s">
        <v>10</v>
      </c>
      <c r="AB4" s="56"/>
      <c r="AC4" s="56" t="s">
        <v>5</v>
      </c>
      <c r="AD4" s="56"/>
      <c r="AE4" s="56" t="s">
        <v>6</v>
      </c>
      <c r="AF4" s="56"/>
      <c r="AG4" s="56" t="s">
        <v>7</v>
      </c>
      <c r="AH4" s="56"/>
      <c r="AI4" s="8"/>
    </row>
    <row r="5" spans="1:39" s="3" customFormat="1" x14ac:dyDescent="0.35">
      <c r="A5" s="2" t="s">
        <v>0</v>
      </c>
      <c r="B5" s="7" t="s">
        <v>1</v>
      </c>
      <c r="C5" s="2" t="s">
        <v>3</v>
      </c>
      <c r="D5" s="2" t="s">
        <v>4</v>
      </c>
      <c r="E5" s="2"/>
      <c r="F5" s="2" t="s">
        <v>3</v>
      </c>
      <c r="G5" s="2" t="s">
        <v>4</v>
      </c>
      <c r="H5" s="2"/>
      <c r="I5" s="7" t="s">
        <v>3</v>
      </c>
      <c r="J5" s="2" t="s">
        <v>4</v>
      </c>
      <c r="K5" s="2"/>
      <c r="L5" s="2" t="s">
        <v>3</v>
      </c>
      <c r="M5" s="2" t="s">
        <v>4</v>
      </c>
      <c r="N5" s="2"/>
      <c r="O5" s="2" t="s">
        <v>3</v>
      </c>
      <c r="P5" s="2" t="s">
        <v>4</v>
      </c>
      <c r="Q5" s="2"/>
      <c r="R5" s="2" t="s">
        <v>3</v>
      </c>
      <c r="S5" s="2" t="s">
        <v>4</v>
      </c>
      <c r="T5" s="2"/>
      <c r="U5" s="2"/>
      <c r="V5" s="2" t="s">
        <v>2</v>
      </c>
      <c r="W5" s="2"/>
      <c r="X5" s="2" t="s">
        <v>3</v>
      </c>
      <c r="Y5" s="2" t="s">
        <v>4</v>
      </c>
      <c r="Z5" s="2"/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8</v>
      </c>
      <c r="AJ5" s="10" t="s">
        <v>9</v>
      </c>
      <c r="AK5" s="10" t="s">
        <v>2</v>
      </c>
    </row>
    <row r="6" spans="1:39" x14ac:dyDescent="0.35">
      <c r="A6" s="5">
        <v>1</v>
      </c>
      <c r="B6" s="13" t="s">
        <v>15</v>
      </c>
      <c r="C6" s="5">
        <v>10</v>
      </c>
      <c r="D6" s="5">
        <v>25</v>
      </c>
      <c r="E6" s="5"/>
      <c r="F6" s="5">
        <v>10</v>
      </c>
      <c r="G6" s="18">
        <v>25</v>
      </c>
      <c r="H6" s="18"/>
      <c r="I6" s="18">
        <v>10</v>
      </c>
      <c r="J6" s="18">
        <v>18</v>
      </c>
      <c r="K6" s="18"/>
      <c r="L6" s="18">
        <v>10</v>
      </c>
      <c r="M6" s="18">
        <v>18</v>
      </c>
      <c r="N6" s="18"/>
      <c r="O6" s="18">
        <v>10</v>
      </c>
      <c r="P6" s="18">
        <v>20</v>
      </c>
      <c r="Q6" s="18"/>
      <c r="R6" s="18">
        <v>10</v>
      </c>
      <c r="S6" s="18">
        <v>25</v>
      </c>
      <c r="T6" s="18"/>
      <c r="U6" s="11">
        <f t="shared" ref="U6:U38" si="0">SUM(C6:T6)</f>
        <v>191</v>
      </c>
      <c r="V6" s="19">
        <f>+C6+F6+I6+L6+O6+R6+40</f>
        <v>100</v>
      </c>
      <c r="W6" s="16"/>
      <c r="X6" s="54">
        <v>10</v>
      </c>
      <c r="Y6" s="14">
        <v>18</v>
      </c>
      <c r="Z6" s="14"/>
      <c r="AA6" s="14"/>
      <c r="AB6" s="14"/>
      <c r="AC6" s="14"/>
      <c r="AD6" s="14"/>
      <c r="AE6" s="14"/>
      <c r="AF6" s="17"/>
      <c r="AG6" s="14"/>
      <c r="AH6" s="14"/>
      <c r="AI6" s="9">
        <f t="shared" ref="AI6:AI37" si="1">SUM(V6:AH6)</f>
        <v>128</v>
      </c>
      <c r="AJ6" s="10"/>
      <c r="AK6" s="19">
        <f t="shared" ref="AK6:AK37" si="2">+AI6-AJ6</f>
        <v>128</v>
      </c>
      <c r="AL6" s="1"/>
      <c r="AM6" s="1"/>
    </row>
    <row r="7" spans="1:39" x14ac:dyDescent="0.35">
      <c r="A7" s="5">
        <v>2</v>
      </c>
      <c r="B7" s="13" t="s">
        <v>13</v>
      </c>
      <c r="C7" s="5">
        <v>10</v>
      </c>
      <c r="D7" s="5">
        <v>20</v>
      </c>
      <c r="E7" s="5"/>
      <c r="F7" s="5">
        <v>10</v>
      </c>
      <c r="G7" s="18">
        <v>4</v>
      </c>
      <c r="H7" s="18"/>
      <c r="I7" s="18">
        <v>10</v>
      </c>
      <c r="J7" s="18">
        <v>12</v>
      </c>
      <c r="K7" s="18"/>
      <c r="L7" s="18">
        <v>10</v>
      </c>
      <c r="M7" s="18">
        <v>25</v>
      </c>
      <c r="N7" s="18"/>
      <c r="O7" s="18">
        <v>10</v>
      </c>
      <c r="P7" s="18">
        <v>14</v>
      </c>
      <c r="Q7" s="18"/>
      <c r="R7" s="18">
        <v>10</v>
      </c>
      <c r="S7" s="18">
        <v>18</v>
      </c>
      <c r="T7" s="18"/>
      <c r="U7" s="11">
        <f t="shared" si="0"/>
        <v>153</v>
      </c>
      <c r="V7" s="19">
        <f>+C7+F7+I7+L7+O7+R7+36</f>
        <v>96</v>
      </c>
      <c r="W7" s="16"/>
      <c r="X7" s="54">
        <v>10</v>
      </c>
      <c r="Y7" s="14">
        <v>14</v>
      </c>
      <c r="Z7" s="14"/>
      <c r="AA7" s="14"/>
      <c r="AB7" s="14"/>
      <c r="AC7" s="14"/>
      <c r="AD7" s="14"/>
      <c r="AE7" s="14"/>
      <c r="AF7" s="17"/>
      <c r="AG7" s="14"/>
      <c r="AH7" s="14"/>
      <c r="AI7" s="9">
        <f t="shared" si="1"/>
        <v>120</v>
      </c>
      <c r="AJ7" s="10"/>
      <c r="AK7" s="19">
        <f t="shared" si="2"/>
        <v>120</v>
      </c>
    </row>
    <row r="8" spans="1:39" x14ac:dyDescent="0.35">
      <c r="A8" s="5">
        <v>3</v>
      </c>
      <c r="B8" s="13" t="s">
        <v>26</v>
      </c>
      <c r="C8" s="5">
        <v>10</v>
      </c>
      <c r="D8" s="18">
        <v>0</v>
      </c>
      <c r="E8" s="18"/>
      <c r="F8" s="18">
        <v>10</v>
      </c>
      <c r="G8" s="18">
        <v>14</v>
      </c>
      <c r="H8" s="18"/>
      <c r="I8" s="18">
        <v>10</v>
      </c>
      <c r="J8" s="18">
        <v>9</v>
      </c>
      <c r="K8" s="18"/>
      <c r="L8" s="18">
        <v>10</v>
      </c>
      <c r="M8" s="18">
        <v>0</v>
      </c>
      <c r="N8" s="18"/>
      <c r="O8" s="18">
        <v>10</v>
      </c>
      <c r="P8" s="18">
        <v>16</v>
      </c>
      <c r="Q8" s="18"/>
      <c r="R8" s="18">
        <v>10</v>
      </c>
      <c r="S8" s="18">
        <v>5</v>
      </c>
      <c r="T8" s="18"/>
      <c r="U8" s="11">
        <f t="shared" si="0"/>
        <v>104</v>
      </c>
      <c r="V8" s="19">
        <f>+C8+F8+I8+L8+O8+R8+20</f>
        <v>80</v>
      </c>
      <c r="W8" s="16"/>
      <c r="X8" s="54">
        <v>10</v>
      </c>
      <c r="Y8" s="14">
        <v>22</v>
      </c>
      <c r="Z8" s="14"/>
      <c r="AA8" s="14"/>
      <c r="AB8" s="14"/>
      <c r="AC8" s="14"/>
      <c r="AD8" s="14"/>
      <c r="AE8" s="14"/>
      <c r="AF8" s="17"/>
      <c r="AG8" s="14"/>
      <c r="AH8" s="14"/>
      <c r="AI8" s="9">
        <f t="shared" si="1"/>
        <v>112</v>
      </c>
      <c r="AJ8" s="10"/>
      <c r="AK8" s="19">
        <f t="shared" si="2"/>
        <v>112</v>
      </c>
    </row>
    <row r="9" spans="1:39" x14ac:dyDescent="0.35">
      <c r="A9" s="5">
        <v>4</v>
      </c>
      <c r="B9" s="13" t="s">
        <v>19</v>
      </c>
      <c r="C9" s="5">
        <v>10</v>
      </c>
      <c r="D9" s="5">
        <v>7</v>
      </c>
      <c r="E9" s="5"/>
      <c r="F9" s="5">
        <v>10</v>
      </c>
      <c r="G9" s="18">
        <v>1</v>
      </c>
      <c r="H9" s="18"/>
      <c r="I9" s="18">
        <v>10</v>
      </c>
      <c r="J9" s="18">
        <v>16</v>
      </c>
      <c r="K9" s="18"/>
      <c r="L9" s="18">
        <v>10</v>
      </c>
      <c r="M9" s="18">
        <v>8</v>
      </c>
      <c r="N9" s="18"/>
      <c r="O9" s="18">
        <v>10</v>
      </c>
      <c r="P9" s="18">
        <v>8</v>
      </c>
      <c r="Q9" s="18"/>
      <c r="R9" s="18">
        <v>10</v>
      </c>
      <c r="S9" s="18">
        <v>14</v>
      </c>
      <c r="T9" s="18"/>
      <c r="U9" s="11">
        <f t="shared" si="0"/>
        <v>114</v>
      </c>
      <c r="V9" s="19">
        <f>+C9+F9+I9+L9+O9+R9+24</f>
        <v>84</v>
      </c>
      <c r="W9" s="16"/>
      <c r="X9" s="54">
        <v>10</v>
      </c>
      <c r="Y9" s="14">
        <v>16</v>
      </c>
      <c r="Z9" s="14"/>
      <c r="AA9" s="14"/>
      <c r="AB9" s="14"/>
      <c r="AC9" s="14"/>
      <c r="AD9" s="14"/>
      <c r="AE9" s="14"/>
      <c r="AF9" s="17"/>
      <c r="AG9" s="14"/>
      <c r="AH9" s="14"/>
      <c r="AI9" s="9">
        <f t="shared" si="1"/>
        <v>110</v>
      </c>
      <c r="AJ9" s="10"/>
      <c r="AK9" s="19">
        <f t="shared" si="2"/>
        <v>110</v>
      </c>
    </row>
    <row r="10" spans="1:39" x14ac:dyDescent="0.35">
      <c r="A10" s="5">
        <v>5</v>
      </c>
      <c r="B10" s="13" t="s">
        <v>32</v>
      </c>
      <c r="C10" s="5">
        <v>10</v>
      </c>
      <c r="D10" s="18">
        <v>1</v>
      </c>
      <c r="E10" s="18"/>
      <c r="F10" s="18">
        <v>10</v>
      </c>
      <c r="G10" s="18">
        <v>3</v>
      </c>
      <c r="H10" s="18"/>
      <c r="I10" s="18">
        <v>10</v>
      </c>
      <c r="J10" s="18">
        <v>10</v>
      </c>
      <c r="K10" s="18"/>
      <c r="L10" s="18">
        <v>10</v>
      </c>
      <c r="M10" s="18">
        <v>0</v>
      </c>
      <c r="N10" s="18"/>
      <c r="O10" s="18">
        <v>10</v>
      </c>
      <c r="P10" s="18">
        <v>0</v>
      </c>
      <c r="Q10" s="18"/>
      <c r="R10" s="18">
        <v>10</v>
      </c>
      <c r="S10" s="18">
        <v>0</v>
      </c>
      <c r="T10" s="18"/>
      <c r="U10" s="11">
        <f t="shared" si="0"/>
        <v>74</v>
      </c>
      <c r="V10" s="19">
        <f>+C10+F10+I10+L10+O10+R10+8</f>
        <v>68</v>
      </c>
      <c r="W10" s="16"/>
      <c r="X10" s="54">
        <v>10</v>
      </c>
      <c r="Y10" s="14">
        <v>20</v>
      </c>
      <c r="Z10" s="14"/>
      <c r="AA10" s="14"/>
      <c r="AB10" s="14"/>
      <c r="AC10" s="14"/>
      <c r="AD10" s="14"/>
      <c r="AE10" s="14"/>
      <c r="AF10" s="17"/>
      <c r="AG10" s="14"/>
      <c r="AH10" s="14"/>
      <c r="AI10" s="9">
        <f t="shared" si="1"/>
        <v>98</v>
      </c>
      <c r="AJ10" s="10"/>
      <c r="AK10" s="19">
        <f t="shared" si="2"/>
        <v>98</v>
      </c>
    </row>
    <row r="11" spans="1:39" x14ac:dyDescent="0.35">
      <c r="A11" s="5">
        <v>6</v>
      </c>
      <c r="B11" s="13" t="s">
        <v>62</v>
      </c>
      <c r="C11" s="5">
        <v>10</v>
      </c>
      <c r="D11" s="18">
        <v>18</v>
      </c>
      <c r="E11" s="18"/>
      <c r="F11" s="18">
        <v>10</v>
      </c>
      <c r="G11" s="18">
        <v>7</v>
      </c>
      <c r="H11" s="18"/>
      <c r="I11" s="18">
        <v>10</v>
      </c>
      <c r="J11" s="18">
        <v>8</v>
      </c>
      <c r="K11" s="18"/>
      <c r="L11" s="18">
        <v>10</v>
      </c>
      <c r="M11" s="18">
        <v>22</v>
      </c>
      <c r="N11" s="18"/>
      <c r="O11" s="18">
        <v>0</v>
      </c>
      <c r="P11" s="18">
        <v>0</v>
      </c>
      <c r="Q11" s="18"/>
      <c r="R11" s="18">
        <v>10</v>
      </c>
      <c r="S11" s="18">
        <v>1</v>
      </c>
      <c r="T11" s="18"/>
      <c r="U11" s="11">
        <f t="shared" si="0"/>
        <v>106</v>
      </c>
      <c r="V11" s="19">
        <f>+C11+F11+I11+L11+O11+R11+22</f>
        <v>72</v>
      </c>
      <c r="W11" s="16"/>
      <c r="X11" s="54">
        <v>10</v>
      </c>
      <c r="Y11" s="14">
        <v>6</v>
      </c>
      <c r="Z11" s="14"/>
      <c r="AA11" s="14"/>
      <c r="AB11" s="14"/>
      <c r="AC11" s="14"/>
      <c r="AD11" s="14"/>
      <c r="AE11" s="14"/>
      <c r="AF11" s="17"/>
      <c r="AG11" s="14"/>
      <c r="AH11" s="14"/>
      <c r="AI11" s="9">
        <f t="shared" si="1"/>
        <v>88</v>
      </c>
      <c r="AJ11" s="10"/>
      <c r="AK11" s="19">
        <f t="shared" si="2"/>
        <v>88</v>
      </c>
    </row>
    <row r="12" spans="1:39" x14ac:dyDescent="0.35">
      <c r="A12" s="5">
        <v>7</v>
      </c>
      <c r="B12" s="36" t="s">
        <v>102</v>
      </c>
      <c r="C12" s="18">
        <v>0</v>
      </c>
      <c r="D12" s="5">
        <v>0</v>
      </c>
      <c r="E12" s="5"/>
      <c r="F12" s="5">
        <v>10</v>
      </c>
      <c r="G12" s="5">
        <v>22</v>
      </c>
      <c r="H12" s="5"/>
      <c r="I12" s="18">
        <v>10</v>
      </c>
      <c r="J12" s="18">
        <v>0</v>
      </c>
      <c r="K12" s="5"/>
      <c r="L12" s="18">
        <v>10</v>
      </c>
      <c r="M12" s="18">
        <v>5</v>
      </c>
      <c r="N12" s="5"/>
      <c r="O12" s="18">
        <v>10</v>
      </c>
      <c r="P12" s="18">
        <v>2</v>
      </c>
      <c r="Q12" s="5"/>
      <c r="R12" s="18">
        <v>10</v>
      </c>
      <c r="S12" s="18">
        <v>2</v>
      </c>
      <c r="T12" s="5"/>
      <c r="U12" s="11">
        <f t="shared" si="0"/>
        <v>81</v>
      </c>
      <c r="V12" s="19">
        <f>+C12+F12+I12+L12+O12+R12+16</f>
        <v>66</v>
      </c>
      <c r="W12" s="16"/>
      <c r="X12" s="54">
        <v>10</v>
      </c>
      <c r="Y12" s="14">
        <v>10</v>
      </c>
      <c r="Z12" s="14"/>
      <c r="AA12" s="14"/>
      <c r="AB12" s="14"/>
      <c r="AC12" s="14"/>
      <c r="AD12" s="14"/>
      <c r="AE12" s="14"/>
      <c r="AF12" s="17"/>
      <c r="AG12" s="14"/>
      <c r="AH12" s="14"/>
      <c r="AI12" s="9">
        <f t="shared" si="1"/>
        <v>86</v>
      </c>
      <c r="AJ12" s="10"/>
      <c r="AK12" s="19">
        <f t="shared" si="2"/>
        <v>86</v>
      </c>
    </row>
    <row r="13" spans="1:39" x14ac:dyDescent="0.35">
      <c r="A13" s="5">
        <v>8</v>
      </c>
      <c r="B13" s="13" t="s">
        <v>28</v>
      </c>
      <c r="C13" s="5">
        <v>10</v>
      </c>
      <c r="D13" s="5">
        <v>12</v>
      </c>
      <c r="E13" s="5"/>
      <c r="F13" s="5">
        <v>10</v>
      </c>
      <c r="G13" s="5">
        <v>10</v>
      </c>
      <c r="H13" s="5"/>
      <c r="I13" s="18">
        <v>0</v>
      </c>
      <c r="J13" s="18">
        <v>0</v>
      </c>
      <c r="K13" s="5"/>
      <c r="L13" s="18">
        <v>0</v>
      </c>
      <c r="M13" s="18">
        <v>0</v>
      </c>
      <c r="N13" s="5"/>
      <c r="O13" s="18">
        <v>10</v>
      </c>
      <c r="P13" s="18">
        <v>5</v>
      </c>
      <c r="Q13" s="5"/>
      <c r="R13" s="18">
        <v>10</v>
      </c>
      <c r="S13" s="18">
        <v>0</v>
      </c>
      <c r="T13" s="5"/>
      <c r="U13" s="11">
        <f t="shared" si="0"/>
        <v>67</v>
      </c>
      <c r="V13" s="19">
        <f>+C13+F13+I13+L13+O13+R13+6</f>
        <v>46</v>
      </c>
      <c r="W13" s="16"/>
      <c r="X13" s="54">
        <v>10</v>
      </c>
      <c r="Y13" s="14">
        <v>25</v>
      </c>
      <c r="Z13" s="14"/>
      <c r="AA13" s="14"/>
      <c r="AB13" s="14"/>
      <c r="AC13" s="14"/>
      <c r="AD13" s="14"/>
      <c r="AE13" s="14"/>
      <c r="AF13" s="17"/>
      <c r="AG13" s="14"/>
      <c r="AH13" s="14"/>
      <c r="AI13" s="9">
        <f t="shared" si="1"/>
        <v>81</v>
      </c>
      <c r="AJ13" s="10"/>
      <c r="AK13" s="19">
        <f t="shared" si="2"/>
        <v>81</v>
      </c>
    </row>
    <row r="14" spans="1:39" x14ac:dyDescent="0.35">
      <c r="A14" s="5">
        <v>9</v>
      </c>
      <c r="B14" s="13" t="s">
        <v>21</v>
      </c>
      <c r="C14" s="5">
        <v>10</v>
      </c>
      <c r="D14" s="18">
        <v>2</v>
      </c>
      <c r="E14" s="18"/>
      <c r="F14" s="18">
        <v>10</v>
      </c>
      <c r="G14" s="18">
        <v>5</v>
      </c>
      <c r="H14" s="18"/>
      <c r="I14" s="18">
        <v>10</v>
      </c>
      <c r="J14" s="18">
        <v>1</v>
      </c>
      <c r="K14" s="18"/>
      <c r="L14" s="18">
        <v>10</v>
      </c>
      <c r="M14" s="18">
        <v>0</v>
      </c>
      <c r="N14" s="18"/>
      <c r="O14" s="18">
        <v>10</v>
      </c>
      <c r="P14" s="18">
        <v>7</v>
      </c>
      <c r="Q14" s="18"/>
      <c r="R14" s="18">
        <v>10</v>
      </c>
      <c r="S14" s="18">
        <v>0</v>
      </c>
      <c r="T14" s="18"/>
      <c r="U14" s="11">
        <f t="shared" si="0"/>
        <v>75</v>
      </c>
      <c r="V14" s="19">
        <f>+C14+F14+I14+L14+O14+R14+10</f>
        <v>70</v>
      </c>
      <c r="W14" s="16"/>
      <c r="X14" s="54">
        <v>10</v>
      </c>
      <c r="Y14" s="14">
        <v>0</v>
      </c>
      <c r="Z14" s="14"/>
      <c r="AA14" s="14"/>
      <c r="AB14" s="14"/>
      <c r="AC14" s="14"/>
      <c r="AD14" s="14"/>
      <c r="AE14" s="14"/>
      <c r="AF14" s="17"/>
      <c r="AG14" s="14"/>
      <c r="AH14" s="14"/>
      <c r="AI14" s="9">
        <f t="shared" si="1"/>
        <v>80</v>
      </c>
      <c r="AJ14" s="10"/>
      <c r="AK14" s="19">
        <f t="shared" si="2"/>
        <v>80</v>
      </c>
    </row>
    <row r="15" spans="1:39" x14ac:dyDescent="0.35">
      <c r="A15" s="5">
        <v>10</v>
      </c>
      <c r="B15" s="36" t="s">
        <v>134</v>
      </c>
      <c r="C15" s="18">
        <v>0</v>
      </c>
      <c r="D15" s="5">
        <v>0</v>
      </c>
      <c r="E15" s="5"/>
      <c r="F15" s="5">
        <v>0</v>
      </c>
      <c r="G15" s="5">
        <v>0</v>
      </c>
      <c r="H15" s="5"/>
      <c r="I15" s="5">
        <v>10</v>
      </c>
      <c r="J15" s="18">
        <v>4</v>
      </c>
      <c r="K15" s="5"/>
      <c r="L15" s="5">
        <v>10</v>
      </c>
      <c r="M15" s="18">
        <v>30</v>
      </c>
      <c r="N15" s="5"/>
      <c r="O15" s="18">
        <v>10</v>
      </c>
      <c r="P15" s="18">
        <v>25</v>
      </c>
      <c r="Q15" s="5"/>
      <c r="R15" s="18">
        <v>10</v>
      </c>
      <c r="S15" s="18">
        <v>22</v>
      </c>
      <c r="T15" s="5"/>
      <c r="U15" s="11">
        <f t="shared" si="0"/>
        <v>121</v>
      </c>
      <c r="V15" s="19">
        <f>+C15+F15+I15+L15+O15+R15+28</f>
        <v>68</v>
      </c>
      <c r="W15" s="16"/>
      <c r="X15" s="54">
        <v>10</v>
      </c>
      <c r="Y15" s="14">
        <v>0</v>
      </c>
      <c r="Z15" s="14"/>
      <c r="AA15" s="14"/>
      <c r="AB15" s="14"/>
      <c r="AC15" s="14"/>
      <c r="AD15" s="14"/>
      <c r="AE15" s="14"/>
      <c r="AF15" s="17"/>
      <c r="AG15" s="14"/>
      <c r="AH15" s="14"/>
      <c r="AI15" s="9">
        <f t="shared" si="1"/>
        <v>78</v>
      </c>
      <c r="AJ15" s="10"/>
      <c r="AK15" s="19">
        <f t="shared" si="2"/>
        <v>78</v>
      </c>
    </row>
    <row r="16" spans="1:39" x14ac:dyDescent="0.35">
      <c r="A16" s="5">
        <v>11</v>
      </c>
      <c r="B16" s="13" t="s">
        <v>27</v>
      </c>
      <c r="C16" s="5">
        <v>10</v>
      </c>
      <c r="D16" s="5">
        <v>9</v>
      </c>
      <c r="E16" s="5"/>
      <c r="F16" s="5">
        <v>10</v>
      </c>
      <c r="G16" s="18">
        <v>16</v>
      </c>
      <c r="H16" s="18"/>
      <c r="I16" s="18">
        <v>10</v>
      </c>
      <c r="J16" s="18">
        <v>20</v>
      </c>
      <c r="K16" s="18"/>
      <c r="L16" s="18">
        <v>10</v>
      </c>
      <c r="M16" s="18">
        <v>16</v>
      </c>
      <c r="N16" s="18"/>
      <c r="O16" s="18">
        <v>0</v>
      </c>
      <c r="P16" s="18">
        <v>0</v>
      </c>
      <c r="Q16" s="18"/>
      <c r="R16" s="18">
        <v>10</v>
      </c>
      <c r="S16" s="18">
        <v>10</v>
      </c>
      <c r="T16" s="18"/>
      <c r="U16" s="11">
        <f t="shared" si="0"/>
        <v>121</v>
      </c>
      <c r="V16" s="19">
        <f>+C16+F16+I16+L16+O16+R16+28</f>
        <v>78</v>
      </c>
      <c r="W16" s="16"/>
      <c r="X16" s="54">
        <v>0</v>
      </c>
      <c r="Y16" s="14">
        <v>0</v>
      </c>
      <c r="Z16" s="14"/>
      <c r="AA16" s="14"/>
      <c r="AB16" s="14"/>
      <c r="AC16" s="14"/>
      <c r="AD16" s="14"/>
      <c r="AE16" s="14"/>
      <c r="AF16" s="17"/>
      <c r="AG16" s="14"/>
      <c r="AH16" s="14"/>
      <c r="AI16" s="9">
        <f t="shared" si="1"/>
        <v>78</v>
      </c>
      <c r="AJ16" s="10"/>
      <c r="AK16" s="19">
        <f t="shared" si="2"/>
        <v>78</v>
      </c>
    </row>
    <row r="17" spans="1:37" x14ac:dyDescent="0.35">
      <c r="A17" s="5">
        <v>12</v>
      </c>
      <c r="B17" s="13" t="s">
        <v>30</v>
      </c>
      <c r="C17" s="5">
        <v>10</v>
      </c>
      <c r="D17" s="5">
        <v>6</v>
      </c>
      <c r="E17" s="5"/>
      <c r="F17" s="5">
        <v>10</v>
      </c>
      <c r="G17" s="5">
        <v>0</v>
      </c>
      <c r="H17" s="5"/>
      <c r="I17" s="18">
        <v>10</v>
      </c>
      <c r="J17" s="18">
        <v>0</v>
      </c>
      <c r="K17" s="5"/>
      <c r="L17" s="18">
        <v>10</v>
      </c>
      <c r="M17" s="18">
        <v>12</v>
      </c>
      <c r="N17" s="5"/>
      <c r="O17" s="18">
        <v>10</v>
      </c>
      <c r="P17" s="18">
        <v>0</v>
      </c>
      <c r="Q17" s="5"/>
      <c r="R17" s="18">
        <v>10</v>
      </c>
      <c r="S17" s="18">
        <v>0</v>
      </c>
      <c r="T17" s="5"/>
      <c r="U17" s="11">
        <f t="shared" si="0"/>
        <v>78</v>
      </c>
      <c r="V17" s="19">
        <f>+C17+F17+I17+L17+O17+R17+14</f>
        <v>74</v>
      </c>
      <c r="W17" s="16"/>
      <c r="X17" s="54">
        <v>0</v>
      </c>
      <c r="Y17" s="14">
        <v>0</v>
      </c>
      <c r="Z17" s="14"/>
      <c r="AA17" s="14"/>
      <c r="AB17" s="14"/>
      <c r="AC17" s="14"/>
      <c r="AD17" s="14"/>
      <c r="AE17" s="14"/>
      <c r="AF17" s="17"/>
      <c r="AG17" s="14"/>
      <c r="AH17" s="14"/>
      <c r="AI17" s="9">
        <f t="shared" si="1"/>
        <v>74</v>
      </c>
      <c r="AJ17" s="10"/>
      <c r="AK17" s="19">
        <f t="shared" si="2"/>
        <v>74</v>
      </c>
    </row>
    <row r="18" spans="1:37" x14ac:dyDescent="0.35">
      <c r="A18" s="5">
        <v>13</v>
      </c>
      <c r="B18" s="36" t="s">
        <v>107</v>
      </c>
      <c r="C18" s="18">
        <v>0</v>
      </c>
      <c r="D18" s="5">
        <v>0</v>
      </c>
      <c r="E18" s="5"/>
      <c r="F18" s="5">
        <v>10</v>
      </c>
      <c r="G18" s="5">
        <v>9</v>
      </c>
      <c r="H18" s="5"/>
      <c r="I18" s="18">
        <v>10</v>
      </c>
      <c r="J18" s="18">
        <v>30</v>
      </c>
      <c r="K18" s="5"/>
      <c r="L18" s="18">
        <v>10</v>
      </c>
      <c r="M18" s="18">
        <v>9</v>
      </c>
      <c r="N18" s="5"/>
      <c r="O18" s="18">
        <v>0</v>
      </c>
      <c r="P18" s="18">
        <v>0</v>
      </c>
      <c r="Q18" s="5"/>
      <c r="R18" s="18">
        <v>10</v>
      </c>
      <c r="S18" s="18">
        <v>3</v>
      </c>
      <c r="T18" s="5"/>
      <c r="U18" s="11">
        <f t="shared" si="0"/>
        <v>91</v>
      </c>
      <c r="V18" s="19">
        <f>+C18+F18+I18+L18+O18+R18+18</f>
        <v>58</v>
      </c>
      <c r="W18" s="16"/>
      <c r="X18" s="54">
        <v>10</v>
      </c>
      <c r="Y18" s="14">
        <v>5</v>
      </c>
      <c r="Z18" s="14"/>
      <c r="AA18" s="14"/>
      <c r="AB18" s="14"/>
      <c r="AC18" s="14"/>
      <c r="AD18" s="14"/>
      <c r="AE18" s="14"/>
      <c r="AF18" s="17"/>
      <c r="AG18" s="14"/>
      <c r="AH18" s="14"/>
      <c r="AI18" s="9">
        <f t="shared" si="1"/>
        <v>73</v>
      </c>
      <c r="AJ18" s="10"/>
      <c r="AK18" s="19">
        <f t="shared" si="2"/>
        <v>73</v>
      </c>
    </row>
    <row r="19" spans="1:37" x14ac:dyDescent="0.35">
      <c r="A19" s="5">
        <v>14</v>
      </c>
      <c r="B19" s="13" t="s">
        <v>24</v>
      </c>
      <c r="C19" s="5">
        <v>10</v>
      </c>
      <c r="D19" s="18">
        <v>1</v>
      </c>
      <c r="E19" s="18"/>
      <c r="F19" s="18">
        <v>10</v>
      </c>
      <c r="G19" s="18">
        <v>1</v>
      </c>
      <c r="H19" s="18"/>
      <c r="I19" s="18">
        <v>10</v>
      </c>
      <c r="J19" s="18">
        <v>1</v>
      </c>
      <c r="K19" s="18"/>
      <c r="L19" s="18">
        <v>10</v>
      </c>
      <c r="M19" s="18">
        <v>20</v>
      </c>
      <c r="N19" s="18"/>
      <c r="O19" s="18">
        <v>10</v>
      </c>
      <c r="P19" s="18">
        <v>3</v>
      </c>
      <c r="Q19" s="18"/>
      <c r="R19" s="18">
        <v>0</v>
      </c>
      <c r="S19" s="18">
        <v>0</v>
      </c>
      <c r="T19" s="18"/>
      <c r="U19" s="11">
        <f t="shared" si="0"/>
        <v>76</v>
      </c>
      <c r="V19" s="19">
        <f>+C19+F19+I19+L19+O19+R19+12</f>
        <v>62</v>
      </c>
      <c r="W19" s="16"/>
      <c r="X19" s="54">
        <v>10</v>
      </c>
      <c r="Y19" s="14">
        <v>1</v>
      </c>
      <c r="Z19" s="14"/>
      <c r="AA19" s="14"/>
      <c r="AB19" s="14"/>
      <c r="AC19" s="14"/>
      <c r="AD19" s="14"/>
      <c r="AE19" s="14"/>
      <c r="AF19" s="17"/>
      <c r="AG19" s="14"/>
      <c r="AH19" s="14"/>
      <c r="AI19" s="9">
        <f t="shared" si="1"/>
        <v>73</v>
      </c>
      <c r="AJ19" s="10"/>
      <c r="AK19" s="19">
        <f t="shared" si="2"/>
        <v>73</v>
      </c>
    </row>
    <row r="20" spans="1:37" x14ac:dyDescent="0.35">
      <c r="A20" s="5">
        <v>15</v>
      </c>
      <c r="B20" s="13" t="s">
        <v>33</v>
      </c>
      <c r="C20" s="5">
        <v>10</v>
      </c>
      <c r="D20" s="5">
        <v>30</v>
      </c>
      <c r="E20" s="5"/>
      <c r="F20" s="5">
        <v>10</v>
      </c>
      <c r="G20" s="18">
        <v>8</v>
      </c>
      <c r="H20" s="18"/>
      <c r="I20" s="18">
        <v>0</v>
      </c>
      <c r="J20" s="18">
        <v>0</v>
      </c>
      <c r="K20" s="18"/>
      <c r="L20" s="18">
        <v>0</v>
      </c>
      <c r="M20" s="18">
        <v>0</v>
      </c>
      <c r="N20" s="18"/>
      <c r="O20" s="18">
        <v>10</v>
      </c>
      <c r="P20" s="18">
        <v>18</v>
      </c>
      <c r="Q20" s="18"/>
      <c r="R20" s="18">
        <v>10</v>
      </c>
      <c r="S20" s="18">
        <v>30</v>
      </c>
      <c r="T20" s="18"/>
      <c r="U20" s="11">
        <f t="shared" si="0"/>
        <v>126</v>
      </c>
      <c r="V20" s="19">
        <f>+C20+F20+I20+L20+O20+R20+32</f>
        <v>72</v>
      </c>
      <c r="W20" s="16"/>
      <c r="X20" s="54">
        <v>0</v>
      </c>
      <c r="Y20" s="14">
        <v>0</v>
      </c>
      <c r="Z20" s="14"/>
      <c r="AA20" s="14"/>
      <c r="AB20" s="14"/>
      <c r="AC20" s="14"/>
      <c r="AD20" s="14"/>
      <c r="AE20" s="14"/>
      <c r="AF20" s="17"/>
      <c r="AG20" s="14"/>
      <c r="AH20" s="14"/>
      <c r="AI20" s="9">
        <f t="shared" si="1"/>
        <v>72</v>
      </c>
      <c r="AJ20" s="10"/>
      <c r="AK20" s="19">
        <f t="shared" si="2"/>
        <v>72</v>
      </c>
    </row>
    <row r="21" spans="1:37" x14ac:dyDescent="0.35">
      <c r="A21" s="5">
        <v>16</v>
      </c>
      <c r="B21" s="36" t="s">
        <v>187</v>
      </c>
      <c r="C21" s="18">
        <v>0</v>
      </c>
      <c r="D21" s="5">
        <v>0</v>
      </c>
      <c r="E21" s="5"/>
      <c r="F21" s="5">
        <v>0</v>
      </c>
      <c r="G21" s="5">
        <v>0</v>
      </c>
      <c r="H21" s="5"/>
      <c r="I21" s="5">
        <v>0</v>
      </c>
      <c r="J21" s="18">
        <v>0</v>
      </c>
      <c r="K21" s="5"/>
      <c r="L21" s="5">
        <v>10</v>
      </c>
      <c r="M21" s="18">
        <v>0</v>
      </c>
      <c r="N21" s="5"/>
      <c r="O21" s="18">
        <v>10</v>
      </c>
      <c r="P21" s="18">
        <v>0</v>
      </c>
      <c r="Q21" s="5"/>
      <c r="R21" s="18">
        <v>10</v>
      </c>
      <c r="S21" s="18">
        <v>16</v>
      </c>
      <c r="T21" s="5"/>
      <c r="U21" s="11">
        <f t="shared" si="0"/>
        <v>46</v>
      </c>
      <c r="V21" s="19">
        <f>+C21+F21+I21+L21+O21+R21+1</f>
        <v>31</v>
      </c>
      <c r="W21" s="16"/>
      <c r="X21" s="54">
        <v>10</v>
      </c>
      <c r="Y21" s="14">
        <v>30</v>
      </c>
      <c r="Z21" s="14"/>
      <c r="AA21" s="14"/>
      <c r="AB21" s="14"/>
      <c r="AC21" s="14"/>
      <c r="AD21" s="14"/>
      <c r="AE21" s="14"/>
      <c r="AF21" s="17"/>
      <c r="AG21" s="14"/>
      <c r="AH21" s="14"/>
      <c r="AI21" s="9">
        <f t="shared" si="1"/>
        <v>71</v>
      </c>
      <c r="AJ21" s="10"/>
      <c r="AK21" s="19">
        <f t="shared" si="2"/>
        <v>71</v>
      </c>
    </row>
    <row r="22" spans="1:37" x14ac:dyDescent="0.35">
      <c r="A22" s="5">
        <v>17</v>
      </c>
      <c r="B22" s="13" t="s">
        <v>25</v>
      </c>
      <c r="C22" s="5">
        <v>10</v>
      </c>
      <c r="D22" s="18">
        <v>4</v>
      </c>
      <c r="E22" s="18"/>
      <c r="F22" s="18">
        <v>0</v>
      </c>
      <c r="G22" s="18">
        <v>0</v>
      </c>
      <c r="H22" s="18"/>
      <c r="I22" s="18">
        <v>10</v>
      </c>
      <c r="J22" s="18">
        <v>0</v>
      </c>
      <c r="K22" s="18"/>
      <c r="L22" s="18">
        <v>10</v>
      </c>
      <c r="M22" s="18">
        <v>0</v>
      </c>
      <c r="N22" s="18"/>
      <c r="O22" s="18">
        <v>10</v>
      </c>
      <c r="P22" s="18">
        <v>0</v>
      </c>
      <c r="Q22" s="18"/>
      <c r="R22" s="18">
        <v>10</v>
      </c>
      <c r="S22" s="18">
        <v>8</v>
      </c>
      <c r="T22" s="18"/>
      <c r="U22" s="11">
        <f t="shared" si="0"/>
        <v>62</v>
      </c>
      <c r="V22" s="19">
        <f>+C22+F22+I22+L22+O22+R22+2</f>
        <v>52</v>
      </c>
      <c r="W22" s="16"/>
      <c r="X22" s="54">
        <v>10</v>
      </c>
      <c r="Y22" s="14">
        <v>8</v>
      </c>
      <c r="Z22" s="14"/>
      <c r="AA22" s="14"/>
      <c r="AB22" s="14"/>
      <c r="AC22" s="14"/>
      <c r="AD22" s="14"/>
      <c r="AE22" s="14"/>
      <c r="AF22" s="17"/>
      <c r="AG22" s="14"/>
      <c r="AH22" s="14"/>
      <c r="AI22" s="9">
        <f t="shared" si="1"/>
        <v>70</v>
      </c>
      <c r="AJ22" s="10"/>
      <c r="AK22" s="19">
        <f t="shared" si="2"/>
        <v>70</v>
      </c>
    </row>
    <row r="23" spans="1:37" x14ac:dyDescent="0.35">
      <c r="A23" s="5">
        <v>18</v>
      </c>
      <c r="B23" s="13" t="s">
        <v>22</v>
      </c>
      <c r="C23" s="5">
        <v>10</v>
      </c>
      <c r="D23" s="5">
        <v>14</v>
      </c>
      <c r="E23" s="5"/>
      <c r="F23" s="5">
        <v>10</v>
      </c>
      <c r="G23" s="18">
        <v>6</v>
      </c>
      <c r="H23" s="18"/>
      <c r="I23" s="18">
        <v>10</v>
      </c>
      <c r="J23" s="18">
        <v>0</v>
      </c>
      <c r="K23" s="18"/>
      <c r="L23" s="18">
        <v>10</v>
      </c>
      <c r="M23" s="18">
        <v>0</v>
      </c>
      <c r="N23" s="18"/>
      <c r="O23" s="18">
        <v>0</v>
      </c>
      <c r="P23" s="18">
        <v>0</v>
      </c>
      <c r="Q23" s="18"/>
      <c r="R23" s="18">
        <v>0</v>
      </c>
      <c r="S23" s="18">
        <v>0</v>
      </c>
      <c r="T23" s="18"/>
      <c r="U23" s="11">
        <f t="shared" si="0"/>
        <v>60</v>
      </c>
      <c r="V23" s="19">
        <f>+C23+F23+I23+L23+O23+R23+1</f>
        <v>41</v>
      </c>
      <c r="W23" s="16"/>
      <c r="X23" s="54">
        <v>10</v>
      </c>
      <c r="Y23" s="14">
        <v>9</v>
      </c>
      <c r="Z23" s="14"/>
      <c r="AA23" s="14"/>
      <c r="AB23" s="14"/>
      <c r="AC23" s="14"/>
      <c r="AD23" s="14"/>
      <c r="AE23" s="14"/>
      <c r="AF23" s="17"/>
      <c r="AG23" s="14"/>
      <c r="AH23" s="14"/>
      <c r="AI23" s="9">
        <f t="shared" si="1"/>
        <v>60</v>
      </c>
      <c r="AJ23" s="10"/>
      <c r="AK23" s="19">
        <f t="shared" si="2"/>
        <v>60</v>
      </c>
    </row>
    <row r="24" spans="1:37" x14ac:dyDescent="0.35">
      <c r="A24" s="5">
        <v>19</v>
      </c>
      <c r="B24" s="13" t="s">
        <v>17</v>
      </c>
      <c r="C24" s="5">
        <v>10</v>
      </c>
      <c r="D24" s="18">
        <v>1</v>
      </c>
      <c r="E24" s="18"/>
      <c r="F24" s="18">
        <v>0</v>
      </c>
      <c r="G24" s="18">
        <v>0</v>
      </c>
      <c r="H24" s="18"/>
      <c r="I24" s="18">
        <v>0</v>
      </c>
      <c r="J24" s="18">
        <v>0</v>
      </c>
      <c r="K24" s="18"/>
      <c r="L24" s="18">
        <v>0</v>
      </c>
      <c r="M24" s="18">
        <v>0</v>
      </c>
      <c r="N24" s="18"/>
      <c r="O24" s="18">
        <v>10</v>
      </c>
      <c r="P24" s="18">
        <v>0</v>
      </c>
      <c r="Q24" s="18"/>
      <c r="R24" s="18">
        <v>10</v>
      </c>
      <c r="S24" s="18">
        <v>0</v>
      </c>
      <c r="T24" s="18"/>
      <c r="U24" s="11">
        <f t="shared" si="0"/>
        <v>31</v>
      </c>
      <c r="V24" s="19">
        <f>+C24+F24+I24+L24+O24+R24+1</f>
        <v>31</v>
      </c>
      <c r="W24" s="16"/>
      <c r="X24" s="54">
        <v>10</v>
      </c>
      <c r="Y24" s="14">
        <v>3</v>
      </c>
      <c r="Z24" s="14"/>
      <c r="AA24" s="14"/>
      <c r="AB24" s="14"/>
      <c r="AC24" s="14"/>
      <c r="AD24" s="14"/>
      <c r="AE24" s="14"/>
      <c r="AF24" s="17"/>
      <c r="AG24" s="14"/>
      <c r="AH24" s="14"/>
      <c r="AI24" s="9">
        <f t="shared" si="1"/>
        <v>44</v>
      </c>
      <c r="AJ24" s="10"/>
      <c r="AK24" s="19">
        <f t="shared" si="2"/>
        <v>44</v>
      </c>
    </row>
    <row r="25" spans="1:37" x14ac:dyDescent="0.35">
      <c r="A25" s="5">
        <v>20</v>
      </c>
      <c r="B25" s="36" t="s">
        <v>128</v>
      </c>
      <c r="C25" s="18">
        <v>0</v>
      </c>
      <c r="D25" s="5">
        <v>0</v>
      </c>
      <c r="E25" s="5"/>
      <c r="F25" s="5">
        <v>0</v>
      </c>
      <c r="G25" s="5">
        <v>0</v>
      </c>
      <c r="H25" s="5"/>
      <c r="I25" s="5">
        <v>10</v>
      </c>
      <c r="J25" s="18">
        <v>25</v>
      </c>
      <c r="K25" s="5"/>
      <c r="L25" s="18">
        <v>10</v>
      </c>
      <c r="M25" s="18">
        <v>1</v>
      </c>
      <c r="N25" s="5"/>
      <c r="O25" s="18">
        <v>0</v>
      </c>
      <c r="P25" s="18">
        <v>0</v>
      </c>
      <c r="Q25" s="5"/>
      <c r="R25" s="18">
        <v>10</v>
      </c>
      <c r="S25" s="18">
        <v>20</v>
      </c>
      <c r="T25" s="5"/>
      <c r="U25" s="11">
        <f t="shared" si="0"/>
        <v>76</v>
      </c>
      <c r="V25" s="19">
        <f>+C25+F25+I25+L25+O25+R25+12</f>
        <v>42</v>
      </c>
      <c r="W25" s="16"/>
      <c r="X25" s="54">
        <v>0</v>
      </c>
      <c r="Y25" s="14">
        <v>0</v>
      </c>
      <c r="Z25" s="14"/>
      <c r="AA25" s="14"/>
      <c r="AB25" s="14"/>
      <c r="AC25" s="14"/>
      <c r="AD25" s="14"/>
      <c r="AE25" s="14"/>
      <c r="AF25" s="17"/>
      <c r="AG25" s="14"/>
      <c r="AH25" s="14"/>
      <c r="AI25" s="9">
        <f t="shared" si="1"/>
        <v>42</v>
      </c>
      <c r="AJ25" s="10"/>
      <c r="AK25" s="19">
        <f t="shared" si="2"/>
        <v>42</v>
      </c>
    </row>
    <row r="26" spans="1:37" x14ac:dyDescent="0.35">
      <c r="A26" s="5">
        <v>21</v>
      </c>
      <c r="B26" s="36" t="s">
        <v>142</v>
      </c>
      <c r="C26" s="18">
        <v>0</v>
      </c>
      <c r="D26" s="5">
        <v>0</v>
      </c>
      <c r="E26" s="5"/>
      <c r="F26" s="5">
        <v>0</v>
      </c>
      <c r="G26" s="5">
        <v>0</v>
      </c>
      <c r="H26" s="5"/>
      <c r="I26" s="5">
        <v>10</v>
      </c>
      <c r="J26" s="18">
        <v>0</v>
      </c>
      <c r="K26" s="5"/>
      <c r="L26" s="5">
        <v>10</v>
      </c>
      <c r="M26" s="18">
        <v>0</v>
      </c>
      <c r="N26" s="5"/>
      <c r="O26" s="18">
        <v>10</v>
      </c>
      <c r="P26" s="18">
        <v>12</v>
      </c>
      <c r="Q26" s="5"/>
      <c r="R26" s="18">
        <v>10</v>
      </c>
      <c r="S26" s="18">
        <v>7</v>
      </c>
      <c r="T26" s="5"/>
      <c r="U26" s="11">
        <f t="shared" si="0"/>
        <v>59</v>
      </c>
      <c r="V26" s="19">
        <f>+C26+F26+I26+L26+O26+R26+1</f>
        <v>41</v>
      </c>
      <c r="W26" s="16"/>
      <c r="X26" s="54">
        <v>0</v>
      </c>
      <c r="Y26" s="14">
        <v>0</v>
      </c>
      <c r="Z26" s="14"/>
      <c r="AA26" s="14"/>
      <c r="AB26" s="14"/>
      <c r="AC26" s="14"/>
      <c r="AD26" s="14"/>
      <c r="AE26" s="14"/>
      <c r="AF26" s="17"/>
      <c r="AG26" s="14"/>
      <c r="AH26" s="14"/>
      <c r="AI26" s="9">
        <f t="shared" si="1"/>
        <v>41</v>
      </c>
      <c r="AJ26" s="10"/>
      <c r="AK26" s="19">
        <f t="shared" si="2"/>
        <v>41</v>
      </c>
    </row>
    <row r="27" spans="1:37" x14ac:dyDescent="0.35">
      <c r="A27" s="5">
        <v>22</v>
      </c>
      <c r="B27" s="13" t="s">
        <v>29</v>
      </c>
      <c r="C27" s="5">
        <v>10</v>
      </c>
      <c r="D27" s="5">
        <v>10</v>
      </c>
      <c r="E27" s="5"/>
      <c r="F27" s="5">
        <v>0</v>
      </c>
      <c r="G27" s="5">
        <v>0</v>
      </c>
      <c r="H27" s="5"/>
      <c r="I27" s="18">
        <v>10</v>
      </c>
      <c r="J27" s="18">
        <v>0</v>
      </c>
      <c r="K27" s="5"/>
      <c r="L27" s="18">
        <v>10</v>
      </c>
      <c r="M27" s="18">
        <v>0</v>
      </c>
      <c r="N27" s="5"/>
      <c r="O27" s="18">
        <v>0</v>
      </c>
      <c r="P27" s="18">
        <v>0</v>
      </c>
      <c r="Q27" s="5"/>
      <c r="R27" s="18">
        <v>10</v>
      </c>
      <c r="S27" s="18">
        <v>6</v>
      </c>
      <c r="T27" s="5"/>
      <c r="U27" s="11">
        <f t="shared" si="0"/>
        <v>56</v>
      </c>
      <c r="V27" s="19">
        <f>+C27+F27+I27+L27+O27+R27+1</f>
        <v>41</v>
      </c>
      <c r="W27" s="16"/>
      <c r="X27" s="54">
        <v>0</v>
      </c>
      <c r="Y27" s="14">
        <v>0</v>
      </c>
      <c r="Z27" s="14"/>
      <c r="AA27" s="14"/>
      <c r="AB27" s="14"/>
      <c r="AC27" s="14"/>
      <c r="AD27" s="14"/>
      <c r="AE27" s="14"/>
      <c r="AF27" s="17"/>
      <c r="AG27" s="14"/>
      <c r="AH27" s="14"/>
      <c r="AI27" s="9">
        <f t="shared" si="1"/>
        <v>41</v>
      </c>
      <c r="AJ27" s="10"/>
      <c r="AK27" s="19">
        <f t="shared" si="2"/>
        <v>41</v>
      </c>
    </row>
    <row r="28" spans="1:37" x14ac:dyDescent="0.35">
      <c r="A28" s="5">
        <v>23</v>
      </c>
      <c r="B28" s="36" t="s">
        <v>112</v>
      </c>
      <c r="C28" s="18">
        <v>0</v>
      </c>
      <c r="D28" s="5">
        <v>0</v>
      </c>
      <c r="E28" s="5"/>
      <c r="F28" s="5">
        <v>10</v>
      </c>
      <c r="G28" s="5">
        <v>0</v>
      </c>
      <c r="H28" s="5"/>
      <c r="I28" s="18">
        <v>10</v>
      </c>
      <c r="J28" s="18">
        <v>0</v>
      </c>
      <c r="K28" s="5"/>
      <c r="L28" s="18">
        <v>10</v>
      </c>
      <c r="M28" s="18">
        <v>0</v>
      </c>
      <c r="N28" s="5"/>
      <c r="O28" s="18">
        <v>10</v>
      </c>
      <c r="P28" s="18">
        <v>0</v>
      </c>
      <c r="Q28" s="5"/>
      <c r="R28" s="18">
        <v>0</v>
      </c>
      <c r="S28" s="18">
        <v>0</v>
      </c>
      <c r="T28" s="5"/>
      <c r="U28" s="11">
        <f t="shared" si="0"/>
        <v>40</v>
      </c>
      <c r="V28" s="19">
        <f>+C28+F28+I28+L28+O28+R28+1</f>
        <v>41</v>
      </c>
      <c r="W28" s="16"/>
      <c r="X28" s="54">
        <v>0</v>
      </c>
      <c r="Y28" s="14">
        <v>0</v>
      </c>
      <c r="Z28" s="14"/>
      <c r="AA28" s="14"/>
      <c r="AB28" s="14"/>
      <c r="AC28" s="14"/>
      <c r="AD28" s="14"/>
      <c r="AE28" s="14"/>
      <c r="AF28" s="17"/>
      <c r="AG28" s="14"/>
      <c r="AH28" s="14"/>
      <c r="AI28" s="9">
        <f t="shared" si="1"/>
        <v>41</v>
      </c>
      <c r="AJ28" s="10"/>
      <c r="AK28" s="19">
        <f t="shared" si="2"/>
        <v>41</v>
      </c>
    </row>
    <row r="29" spans="1:37" x14ac:dyDescent="0.35">
      <c r="A29" s="5">
        <v>24</v>
      </c>
      <c r="B29" s="36" t="s">
        <v>185</v>
      </c>
      <c r="C29" s="18">
        <v>0</v>
      </c>
      <c r="D29" s="5">
        <v>0</v>
      </c>
      <c r="E29" s="5"/>
      <c r="F29" s="5">
        <v>0</v>
      </c>
      <c r="G29" s="5">
        <v>0</v>
      </c>
      <c r="H29" s="5"/>
      <c r="I29" s="5">
        <v>0</v>
      </c>
      <c r="J29" s="18">
        <v>0</v>
      </c>
      <c r="K29" s="5"/>
      <c r="L29" s="5">
        <v>10</v>
      </c>
      <c r="M29" s="18">
        <v>0</v>
      </c>
      <c r="N29" s="5"/>
      <c r="O29" s="18">
        <v>10</v>
      </c>
      <c r="P29" s="18">
        <v>1</v>
      </c>
      <c r="Q29" s="5"/>
      <c r="R29" s="18">
        <v>10</v>
      </c>
      <c r="S29" s="18">
        <v>1</v>
      </c>
      <c r="T29" s="5"/>
      <c r="U29" s="11">
        <f t="shared" si="0"/>
        <v>32</v>
      </c>
      <c r="V29" s="19">
        <f>+C29+F29+I29+L29+O29+R29+1</f>
        <v>31</v>
      </c>
      <c r="W29" s="16"/>
      <c r="X29" s="54">
        <v>10</v>
      </c>
      <c r="Y29" s="14">
        <v>0</v>
      </c>
      <c r="Z29" s="14"/>
      <c r="AA29" s="14"/>
      <c r="AB29" s="14"/>
      <c r="AC29" s="14"/>
      <c r="AD29" s="14"/>
      <c r="AE29" s="14"/>
      <c r="AF29" s="17"/>
      <c r="AG29" s="14"/>
      <c r="AH29" s="14"/>
      <c r="AI29" s="9">
        <f t="shared" si="1"/>
        <v>41</v>
      </c>
      <c r="AJ29" s="10"/>
      <c r="AK29" s="19">
        <f t="shared" si="2"/>
        <v>41</v>
      </c>
    </row>
    <row r="30" spans="1:37" x14ac:dyDescent="0.35">
      <c r="A30" s="5">
        <v>25</v>
      </c>
      <c r="B30" s="36" t="s">
        <v>129</v>
      </c>
      <c r="C30" s="18">
        <v>0</v>
      </c>
      <c r="D30" s="5">
        <v>0</v>
      </c>
      <c r="E30" s="5"/>
      <c r="F30" s="5">
        <v>0</v>
      </c>
      <c r="G30" s="5">
        <v>0</v>
      </c>
      <c r="H30" s="5"/>
      <c r="I30" s="5">
        <v>10</v>
      </c>
      <c r="J30" s="18">
        <v>22</v>
      </c>
      <c r="K30" s="5"/>
      <c r="L30" s="5">
        <v>10</v>
      </c>
      <c r="M30" s="18">
        <v>3</v>
      </c>
      <c r="N30" s="5"/>
      <c r="O30" s="18">
        <v>10</v>
      </c>
      <c r="P30" s="18">
        <v>9</v>
      </c>
      <c r="Q30" s="5"/>
      <c r="R30" s="18">
        <v>0</v>
      </c>
      <c r="S30" s="18">
        <v>0</v>
      </c>
      <c r="T30" s="5"/>
      <c r="U30" s="11">
        <f t="shared" si="0"/>
        <v>64</v>
      </c>
      <c r="V30" s="19">
        <f>+C30+F30+I30+L30+O30+R30+4</f>
        <v>34</v>
      </c>
      <c r="W30" s="16"/>
      <c r="X30" s="54">
        <v>0</v>
      </c>
      <c r="Y30" s="14">
        <v>0</v>
      </c>
      <c r="Z30" s="14"/>
      <c r="AA30" s="14"/>
      <c r="AB30" s="14"/>
      <c r="AC30" s="14"/>
      <c r="AD30" s="14"/>
      <c r="AE30" s="14"/>
      <c r="AF30" s="17"/>
      <c r="AG30" s="14"/>
      <c r="AH30" s="14"/>
      <c r="AI30" s="9">
        <f t="shared" si="1"/>
        <v>34</v>
      </c>
      <c r="AJ30" s="10"/>
      <c r="AK30" s="19">
        <f t="shared" si="2"/>
        <v>34</v>
      </c>
    </row>
    <row r="31" spans="1:37" x14ac:dyDescent="0.35">
      <c r="A31" s="5">
        <v>26</v>
      </c>
      <c r="B31" s="36" t="s">
        <v>139</v>
      </c>
      <c r="C31" s="18">
        <v>0</v>
      </c>
      <c r="D31" s="5">
        <v>0</v>
      </c>
      <c r="E31" s="5"/>
      <c r="F31" s="5">
        <v>0</v>
      </c>
      <c r="G31" s="5">
        <v>0</v>
      </c>
      <c r="H31" s="5"/>
      <c r="I31" s="5">
        <v>10</v>
      </c>
      <c r="J31" s="18">
        <v>0</v>
      </c>
      <c r="K31" s="5"/>
      <c r="L31" s="5">
        <v>10</v>
      </c>
      <c r="M31" s="18">
        <v>0</v>
      </c>
      <c r="N31" s="5"/>
      <c r="O31" s="18">
        <v>0</v>
      </c>
      <c r="P31" s="18">
        <v>0</v>
      </c>
      <c r="Q31" s="5"/>
      <c r="R31" s="18">
        <v>0</v>
      </c>
      <c r="S31" s="18">
        <v>0</v>
      </c>
      <c r="T31" s="5"/>
      <c r="U31" s="11">
        <f t="shared" si="0"/>
        <v>20</v>
      </c>
      <c r="V31" s="19">
        <f t="shared" ref="V31:V40" si="3">+C31+F31+I31+L31+O31+R31+1</f>
        <v>21</v>
      </c>
      <c r="W31" s="16"/>
      <c r="X31" s="54">
        <v>10</v>
      </c>
      <c r="Y31" s="14">
        <v>2</v>
      </c>
      <c r="Z31" s="14"/>
      <c r="AA31" s="14"/>
      <c r="AB31" s="14"/>
      <c r="AC31" s="14"/>
      <c r="AD31" s="14"/>
      <c r="AE31" s="14"/>
      <c r="AF31" s="17"/>
      <c r="AG31" s="14"/>
      <c r="AH31" s="14"/>
      <c r="AI31" s="9">
        <f t="shared" si="1"/>
        <v>33</v>
      </c>
      <c r="AJ31" s="10"/>
      <c r="AK31" s="19">
        <f t="shared" si="2"/>
        <v>33</v>
      </c>
    </row>
    <row r="32" spans="1:37" x14ac:dyDescent="0.35">
      <c r="A32" s="5">
        <v>27</v>
      </c>
      <c r="B32" s="13" t="s">
        <v>31</v>
      </c>
      <c r="C32" s="5">
        <v>10</v>
      </c>
      <c r="D32" s="5">
        <v>8</v>
      </c>
      <c r="E32" s="5"/>
      <c r="F32" s="5">
        <v>10</v>
      </c>
      <c r="G32" s="5">
        <v>18</v>
      </c>
      <c r="H32" s="5"/>
      <c r="I32" s="18">
        <v>0</v>
      </c>
      <c r="J32" s="18">
        <v>0</v>
      </c>
      <c r="K32" s="5"/>
      <c r="L32" s="18">
        <v>0</v>
      </c>
      <c r="M32" s="18">
        <v>0</v>
      </c>
      <c r="N32" s="5"/>
      <c r="O32" s="18">
        <v>10</v>
      </c>
      <c r="P32" s="18">
        <v>4</v>
      </c>
      <c r="Q32" s="5"/>
      <c r="R32" s="18">
        <v>0</v>
      </c>
      <c r="S32" s="18">
        <v>0</v>
      </c>
      <c r="T32" s="5"/>
      <c r="U32" s="11">
        <f t="shared" si="0"/>
        <v>60</v>
      </c>
      <c r="V32" s="19">
        <f t="shared" si="3"/>
        <v>31</v>
      </c>
      <c r="W32" s="16"/>
      <c r="X32" s="54">
        <v>0</v>
      </c>
      <c r="Y32" s="14">
        <v>0</v>
      </c>
      <c r="Z32" s="14"/>
      <c r="AA32" s="14"/>
      <c r="AB32" s="14"/>
      <c r="AC32" s="14"/>
      <c r="AD32" s="14"/>
      <c r="AE32" s="14"/>
      <c r="AF32" s="17"/>
      <c r="AG32" s="14"/>
      <c r="AH32" s="14"/>
      <c r="AI32" s="9">
        <f t="shared" si="1"/>
        <v>31</v>
      </c>
      <c r="AJ32" s="10"/>
      <c r="AK32" s="19">
        <f t="shared" si="2"/>
        <v>31</v>
      </c>
    </row>
    <row r="33" spans="1:37" x14ac:dyDescent="0.35">
      <c r="A33" s="5">
        <v>28</v>
      </c>
      <c r="B33" s="36" t="s">
        <v>140</v>
      </c>
      <c r="C33" s="18">
        <v>0</v>
      </c>
      <c r="D33" s="5">
        <v>0</v>
      </c>
      <c r="E33" s="5"/>
      <c r="F33" s="5">
        <v>0</v>
      </c>
      <c r="G33" s="5">
        <v>0</v>
      </c>
      <c r="H33" s="5"/>
      <c r="I33" s="5">
        <v>10</v>
      </c>
      <c r="J33" s="18">
        <v>0</v>
      </c>
      <c r="K33" s="5"/>
      <c r="L33" s="5">
        <v>10</v>
      </c>
      <c r="M33" s="18">
        <v>6</v>
      </c>
      <c r="N33" s="5"/>
      <c r="O33" s="18">
        <v>10</v>
      </c>
      <c r="P33" s="18">
        <v>1</v>
      </c>
      <c r="Q33" s="5"/>
      <c r="R33" s="18">
        <v>0</v>
      </c>
      <c r="S33" s="18">
        <v>0</v>
      </c>
      <c r="T33" s="5"/>
      <c r="U33" s="11">
        <f t="shared" si="0"/>
        <v>37</v>
      </c>
      <c r="V33" s="19">
        <f t="shared" si="3"/>
        <v>31</v>
      </c>
      <c r="W33" s="16"/>
      <c r="X33" s="54">
        <v>0</v>
      </c>
      <c r="Y33" s="14">
        <v>0</v>
      </c>
      <c r="Z33" s="14"/>
      <c r="AA33" s="14"/>
      <c r="AB33" s="14"/>
      <c r="AC33" s="14"/>
      <c r="AD33" s="14"/>
      <c r="AE33" s="14"/>
      <c r="AF33" s="17"/>
      <c r="AG33" s="14"/>
      <c r="AH33" s="14"/>
      <c r="AI33" s="9">
        <f t="shared" si="1"/>
        <v>31</v>
      </c>
      <c r="AJ33" s="10"/>
      <c r="AK33" s="19">
        <f t="shared" si="2"/>
        <v>31</v>
      </c>
    </row>
    <row r="34" spans="1:37" x14ac:dyDescent="0.35">
      <c r="A34" s="5">
        <v>29</v>
      </c>
      <c r="B34" s="36" t="s">
        <v>113</v>
      </c>
      <c r="C34" s="18">
        <v>0</v>
      </c>
      <c r="D34" s="5">
        <v>0</v>
      </c>
      <c r="E34" s="5"/>
      <c r="F34" s="5">
        <v>10</v>
      </c>
      <c r="G34" s="5">
        <v>0</v>
      </c>
      <c r="H34" s="5"/>
      <c r="I34" s="18">
        <v>10</v>
      </c>
      <c r="J34" s="18">
        <v>0</v>
      </c>
      <c r="K34" s="5"/>
      <c r="L34" s="18">
        <v>10</v>
      </c>
      <c r="M34" s="18">
        <v>0</v>
      </c>
      <c r="N34" s="5"/>
      <c r="O34" s="18">
        <v>0</v>
      </c>
      <c r="P34" s="18">
        <v>0</v>
      </c>
      <c r="Q34" s="5"/>
      <c r="R34" s="18">
        <v>0</v>
      </c>
      <c r="S34" s="18">
        <v>0</v>
      </c>
      <c r="T34" s="5"/>
      <c r="U34" s="11">
        <f t="shared" si="0"/>
        <v>30</v>
      </c>
      <c r="V34" s="19">
        <f t="shared" si="3"/>
        <v>31</v>
      </c>
      <c r="W34" s="16"/>
      <c r="X34" s="54">
        <v>0</v>
      </c>
      <c r="Y34" s="14">
        <v>0</v>
      </c>
      <c r="Z34" s="14"/>
      <c r="AA34" s="14"/>
      <c r="AB34" s="14"/>
      <c r="AC34" s="14"/>
      <c r="AD34" s="14"/>
      <c r="AE34" s="14"/>
      <c r="AF34" s="17"/>
      <c r="AG34" s="14"/>
      <c r="AH34" s="14"/>
      <c r="AI34" s="9">
        <f t="shared" si="1"/>
        <v>31</v>
      </c>
      <c r="AJ34" s="10"/>
      <c r="AK34" s="19">
        <f t="shared" si="2"/>
        <v>31</v>
      </c>
    </row>
    <row r="35" spans="1:37" x14ac:dyDescent="0.35">
      <c r="A35" s="5">
        <v>30</v>
      </c>
      <c r="B35" s="13" t="s">
        <v>34</v>
      </c>
      <c r="C35" s="5">
        <v>10</v>
      </c>
      <c r="D35" s="18">
        <v>0</v>
      </c>
      <c r="E35" s="18"/>
      <c r="F35" s="18">
        <v>10</v>
      </c>
      <c r="G35" s="18">
        <v>0</v>
      </c>
      <c r="H35" s="18"/>
      <c r="I35" s="18">
        <v>0</v>
      </c>
      <c r="J35" s="18">
        <v>0</v>
      </c>
      <c r="K35" s="18"/>
      <c r="L35" s="18">
        <v>0</v>
      </c>
      <c r="M35" s="18">
        <v>0</v>
      </c>
      <c r="N35" s="18"/>
      <c r="O35" s="18">
        <v>10</v>
      </c>
      <c r="P35" s="18">
        <v>0</v>
      </c>
      <c r="Q35" s="18"/>
      <c r="R35" s="18">
        <v>0</v>
      </c>
      <c r="S35" s="18">
        <v>0</v>
      </c>
      <c r="T35" s="18"/>
      <c r="U35" s="11">
        <f t="shared" si="0"/>
        <v>30</v>
      </c>
      <c r="V35" s="19">
        <f t="shared" si="3"/>
        <v>31</v>
      </c>
      <c r="W35" s="16"/>
      <c r="X35" s="54">
        <v>0</v>
      </c>
      <c r="Y35" s="14">
        <v>0</v>
      </c>
      <c r="Z35" s="14"/>
      <c r="AA35" s="14"/>
      <c r="AB35" s="14"/>
      <c r="AC35" s="14"/>
      <c r="AD35" s="14"/>
      <c r="AE35" s="14"/>
      <c r="AF35" s="17"/>
      <c r="AG35" s="14"/>
      <c r="AH35" s="14"/>
      <c r="AI35" s="9">
        <f t="shared" si="1"/>
        <v>31</v>
      </c>
      <c r="AJ35" s="10"/>
      <c r="AK35" s="19">
        <f t="shared" si="2"/>
        <v>31</v>
      </c>
    </row>
    <row r="36" spans="1:37" x14ac:dyDescent="0.35">
      <c r="A36" s="5">
        <v>31</v>
      </c>
      <c r="B36" s="13" t="s">
        <v>20</v>
      </c>
      <c r="C36" s="5">
        <v>10</v>
      </c>
      <c r="D36" s="18">
        <v>0</v>
      </c>
      <c r="E36" s="18"/>
      <c r="F36" s="18">
        <v>10</v>
      </c>
      <c r="G36" s="18">
        <v>0</v>
      </c>
      <c r="H36" s="18"/>
      <c r="I36" s="18">
        <v>0</v>
      </c>
      <c r="J36" s="18">
        <v>0</v>
      </c>
      <c r="K36" s="18"/>
      <c r="L36" s="18">
        <v>0</v>
      </c>
      <c r="M36" s="18">
        <v>0</v>
      </c>
      <c r="N36" s="18"/>
      <c r="O36" s="18">
        <v>10</v>
      </c>
      <c r="P36" s="18">
        <v>0</v>
      </c>
      <c r="Q36" s="18"/>
      <c r="R36" s="18">
        <v>0</v>
      </c>
      <c r="S36" s="18">
        <v>0</v>
      </c>
      <c r="T36" s="18"/>
      <c r="U36" s="11">
        <f t="shared" si="0"/>
        <v>30</v>
      </c>
      <c r="V36" s="19">
        <f t="shared" si="3"/>
        <v>31</v>
      </c>
      <c r="W36" s="16"/>
      <c r="X36" s="54">
        <v>0</v>
      </c>
      <c r="Y36" s="14">
        <v>0</v>
      </c>
      <c r="Z36" s="14"/>
      <c r="AA36" s="14"/>
      <c r="AB36" s="14"/>
      <c r="AC36" s="14"/>
      <c r="AD36" s="14"/>
      <c r="AE36" s="14"/>
      <c r="AF36" s="17"/>
      <c r="AG36" s="14"/>
      <c r="AH36" s="14"/>
      <c r="AI36" s="9">
        <f t="shared" si="1"/>
        <v>31</v>
      </c>
      <c r="AJ36" s="10"/>
      <c r="AK36" s="19">
        <f t="shared" si="2"/>
        <v>31</v>
      </c>
    </row>
    <row r="37" spans="1:37" x14ac:dyDescent="0.35">
      <c r="A37" s="5">
        <v>32</v>
      </c>
      <c r="B37" s="36" t="s">
        <v>44</v>
      </c>
      <c r="C37" s="18">
        <v>0</v>
      </c>
      <c r="D37" s="5">
        <v>0</v>
      </c>
      <c r="E37" s="5"/>
      <c r="F37" s="5">
        <v>0</v>
      </c>
      <c r="G37" s="5">
        <v>0</v>
      </c>
      <c r="H37" s="5"/>
      <c r="I37" s="5">
        <v>10</v>
      </c>
      <c r="J37" s="18">
        <v>0</v>
      </c>
      <c r="K37" s="5"/>
      <c r="L37" s="5">
        <v>10</v>
      </c>
      <c r="M37" s="18">
        <v>0</v>
      </c>
      <c r="N37" s="5"/>
      <c r="O37" s="18">
        <v>0</v>
      </c>
      <c r="P37" s="18">
        <v>0</v>
      </c>
      <c r="Q37" s="5"/>
      <c r="R37" s="18">
        <v>10</v>
      </c>
      <c r="S37" s="18">
        <v>0</v>
      </c>
      <c r="T37" s="5"/>
      <c r="U37" s="11">
        <f t="shared" si="0"/>
        <v>30</v>
      </c>
      <c r="V37" s="19">
        <f t="shared" si="3"/>
        <v>31</v>
      </c>
      <c r="W37" s="16"/>
      <c r="X37" s="54">
        <v>0</v>
      </c>
      <c r="Y37" s="14">
        <v>0</v>
      </c>
      <c r="Z37" s="14"/>
      <c r="AA37" s="14"/>
      <c r="AB37" s="14"/>
      <c r="AC37" s="14"/>
      <c r="AD37" s="14"/>
      <c r="AE37" s="14"/>
      <c r="AF37" s="17"/>
      <c r="AG37" s="14"/>
      <c r="AH37" s="14"/>
      <c r="AI37" s="9">
        <f t="shared" si="1"/>
        <v>31</v>
      </c>
      <c r="AJ37" s="10"/>
      <c r="AK37" s="19">
        <f t="shared" si="2"/>
        <v>31</v>
      </c>
    </row>
    <row r="38" spans="1:37" x14ac:dyDescent="0.35">
      <c r="A38" s="5">
        <v>33</v>
      </c>
      <c r="B38" s="13" t="s">
        <v>23</v>
      </c>
      <c r="C38" s="5">
        <v>10</v>
      </c>
      <c r="D38" s="18">
        <v>0</v>
      </c>
      <c r="E38" s="18"/>
      <c r="F38" s="18">
        <v>0</v>
      </c>
      <c r="G38" s="18">
        <v>0</v>
      </c>
      <c r="H38" s="18"/>
      <c r="I38" s="18">
        <v>0</v>
      </c>
      <c r="J38" s="18">
        <v>0</v>
      </c>
      <c r="K38" s="18"/>
      <c r="L38" s="18">
        <v>0</v>
      </c>
      <c r="M38" s="18">
        <v>0</v>
      </c>
      <c r="N38" s="18"/>
      <c r="O38" s="18">
        <v>0</v>
      </c>
      <c r="P38" s="18">
        <v>0</v>
      </c>
      <c r="Q38" s="18"/>
      <c r="R38" s="18">
        <v>10</v>
      </c>
      <c r="S38" s="18">
        <v>0</v>
      </c>
      <c r="T38" s="18"/>
      <c r="U38" s="11">
        <f t="shared" si="0"/>
        <v>20</v>
      </c>
      <c r="V38" s="19">
        <f t="shared" si="3"/>
        <v>21</v>
      </c>
      <c r="W38" s="16"/>
      <c r="X38" s="54">
        <v>10</v>
      </c>
      <c r="Y38" s="14">
        <v>0</v>
      </c>
      <c r="Z38" s="14"/>
      <c r="AA38" s="14"/>
      <c r="AB38" s="14"/>
      <c r="AC38" s="14"/>
      <c r="AD38" s="14"/>
      <c r="AE38" s="14"/>
      <c r="AF38" s="17"/>
      <c r="AG38" s="14"/>
      <c r="AH38" s="14"/>
      <c r="AI38" s="9">
        <f t="shared" ref="AI38:AI69" si="4">SUM(V38:AH38)</f>
        <v>31</v>
      </c>
      <c r="AJ38" s="10"/>
      <c r="AK38" s="19">
        <f t="shared" ref="AK38:AK69" si="5">+AI38-AJ38</f>
        <v>31</v>
      </c>
    </row>
    <row r="39" spans="1:37" x14ac:dyDescent="0.35">
      <c r="A39" s="5">
        <v>34</v>
      </c>
      <c r="B39" s="36" t="s">
        <v>217</v>
      </c>
      <c r="C39" s="18">
        <v>0</v>
      </c>
      <c r="D39" s="5">
        <v>0</v>
      </c>
      <c r="E39" s="5"/>
      <c r="F39" s="5">
        <v>0</v>
      </c>
      <c r="G39" s="5">
        <v>0</v>
      </c>
      <c r="H39" s="5"/>
      <c r="I39" s="18">
        <v>0</v>
      </c>
      <c r="J39" s="18">
        <v>0</v>
      </c>
      <c r="K39" s="5"/>
      <c r="L39" s="18">
        <v>0</v>
      </c>
      <c r="M39" s="18">
        <v>0</v>
      </c>
      <c r="N39" s="5"/>
      <c r="O39" s="18">
        <v>0</v>
      </c>
      <c r="P39" s="18">
        <v>0</v>
      </c>
      <c r="Q39" s="5"/>
      <c r="R39" s="18">
        <v>10</v>
      </c>
      <c r="S39" s="18">
        <v>1</v>
      </c>
      <c r="T39" s="5"/>
      <c r="U39" s="11">
        <f t="shared" ref="U39:U70" si="6">SUM(C39:T39)</f>
        <v>11</v>
      </c>
      <c r="V39" s="19">
        <f t="shared" si="3"/>
        <v>11</v>
      </c>
      <c r="W39" s="16"/>
      <c r="X39" s="54">
        <v>10</v>
      </c>
      <c r="Y39" s="14">
        <v>7</v>
      </c>
      <c r="Z39" s="14"/>
      <c r="AA39" s="14"/>
      <c r="AB39" s="14"/>
      <c r="AC39" s="14"/>
      <c r="AD39" s="14"/>
      <c r="AE39" s="14"/>
      <c r="AF39" s="17"/>
      <c r="AG39" s="14"/>
      <c r="AH39" s="14"/>
      <c r="AI39" s="9">
        <f t="shared" si="4"/>
        <v>28</v>
      </c>
      <c r="AJ39" s="10"/>
      <c r="AK39" s="19">
        <f t="shared" si="5"/>
        <v>28</v>
      </c>
    </row>
    <row r="40" spans="1:37" x14ac:dyDescent="0.35">
      <c r="A40" s="5">
        <v>35</v>
      </c>
      <c r="B40" s="36" t="s">
        <v>202</v>
      </c>
      <c r="C40" s="18">
        <v>0</v>
      </c>
      <c r="D40" s="5">
        <v>0</v>
      </c>
      <c r="E40" s="5"/>
      <c r="F40" s="5">
        <v>10</v>
      </c>
      <c r="G40" s="5">
        <v>20</v>
      </c>
      <c r="H40" s="5"/>
      <c r="I40" s="18">
        <v>0</v>
      </c>
      <c r="J40" s="18">
        <v>0</v>
      </c>
      <c r="K40" s="5"/>
      <c r="L40" s="18">
        <v>0</v>
      </c>
      <c r="M40" s="18">
        <v>0</v>
      </c>
      <c r="N40" s="5"/>
      <c r="O40" s="18">
        <v>0</v>
      </c>
      <c r="P40" s="18">
        <v>0</v>
      </c>
      <c r="Q40" s="5"/>
      <c r="R40" s="18">
        <v>0</v>
      </c>
      <c r="S40" s="18">
        <v>0</v>
      </c>
      <c r="T40" s="5"/>
      <c r="U40" s="11">
        <f t="shared" si="6"/>
        <v>30</v>
      </c>
      <c r="V40" s="19">
        <f t="shared" si="3"/>
        <v>11</v>
      </c>
      <c r="W40" s="16"/>
      <c r="X40" s="54">
        <v>10</v>
      </c>
      <c r="Y40" s="14">
        <v>1</v>
      </c>
      <c r="Z40" s="14"/>
      <c r="AA40" s="14"/>
      <c r="AB40" s="14"/>
      <c r="AC40" s="14"/>
      <c r="AD40" s="14"/>
      <c r="AE40" s="14"/>
      <c r="AF40" s="17"/>
      <c r="AG40" s="14"/>
      <c r="AH40" s="14"/>
      <c r="AI40" s="9">
        <f t="shared" si="4"/>
        <v>22</v>
      </c>
      <c r="AJ40" s="10"/>
      <c r="AK40" s="19">
        <f t="shared" si="5"/>
        <v>22</v>
      </c>
    </row>
    <row r="41" spans="1:37" x14ac:dyDescent="0.35">
      <c r="A41" s="5">
        <v>36</v>
      </c>
      <c r="B41" s="36" t="s">
        <v>219</v>
      </c>
      <c r="C41" s="18">
        <v>0</v>
      </c>
      <c r="D41" s="5">
        <v>0</v>
      </c>
      <c r="E41" s="5"/>
      <c r="F41" s="5">
        <v>0</v>
      </c>
      <c r="G41" s="5">
        <v>0</v>
      </c>
      <c r="H41" s="5"/>
      <c r="I41" s="18">
        <v>0</v>
      </c>
      <c r="J41" s="18">
        <v>0</v>
      </c>
      <c r="K41" s="5"/>
      <c r="L41" s="18">
        <v>0</v>
      </c>
      <c r="M41" s="18">
        <v>0</v>
      </c>
      <c r="N41" s="5"/>
      <c r="O41" s="18">
        <v>0</v>
      </c>
      <c r="P41" s="18">
        <v>0</v>
      </c>
      <c r="Q41" s="5"/>
      <c r="R41" s="18">
        <v>0</v>
      </c>
      <c r="S41" s="18">
        <v>0</v>
      </c>
      <c r="T41" s="5"/>
      <c r="U41" s="11">
        <f t="shared" si="6"/>
        <v>0</v>
      </c>
      <c r="V41" s="19">
        <f>+C41+F41+I41+L41+O41+R41</f>
        <v>0</v>
      </c>
      <c r="W41" s="16"/>
      <c r="X41" s="54">
        <v>10</v>
      </c>
      <c r="Y41" s="14">
        <v>12</v>
      </c>
      <c r="Z41" s="14"/>
      <c r="AA41" s="14"/>
      <c r="AB41" s="14"/>
      <c r="AC41" s="14"/>
      <c r="AD41" s="14"/>
      <c r="AE41" s="14"/>
      <c r="AF41" s="17"/>
      <c r="AG41" s="14"/>
      <c r="AH41" s="14"/>
      <c r="AI41" s="9">
        <f t="shared" si="4"/>
        <v>22</v>
      </c>
      <c r="AJ41" s="10"/>
      <c r="AK41" s="19">
        <f t="shared" si="5"/>
        <v>22</v>
      </c>
    </row>
    <row r="42" spans="1:37" x14ac:dyDescent="0.35">
      <c r="A42" s="5">
        <v>37</v>
      </c>
      <c r="B42" s="36" t="s">
        <v>100</v>
      </c>
      <c r="C42" s="18">
        <v>0</v>
      </c>
      <c r="D42" s="18">
        <v>0</v>
      </c>
      <c r="E42" s="18"/>
      <c r="F42" s="5">
        <v>10</v>
      </c>
      <c r="G42" s="5">
        <v>30</v>
      </c>
      <c r="H42" s="5"/>
      <c r="I42" s="18">
        <v>0</v>
      </c>
      <c r="J42" s="18">
        <v>0</v>
      </c>
      <c r="K42" s="5"/>
      <c r="L42" s="18">
        <v>0</v>
      </c>
      <c r="M42" s="18">
        <v>0</v>
      </c>
      <c r="N42" s="5"/>
      <c r="O42" s="18">
        <v>10</v>
      </c>
      <c r="P42" s="18">
        <v>10</v>
      </c>
      <c r="Q42" s="5"/>
      <c r="R42" s="18">
        <v>0</v>
      </c>
      <c r="S42" s="18">
        <v>0</v>
      </c>
      <c r="T42" s="5"/>
      <c r="U42" s="11">
        <f t="shared" si="6"/>
        <v>60</v>
      </c>
      <c r="V42" s="19">
        <f t="shared" ref="V42:V70" si="7">+C42+F42+I42+L42+O42+R42+1</f>
        <v>21</v>
      </c>
      <c r="W42" s="16"/>
      <c r="X42" s="54">
        <v>0</v>
      </c>
      <c r="Y42" s="14">
        <v>0</v>
      </c>
      <c r="Z42" s="14"/>
      <c r="AA42" s="14"/>
      <c r="AB42" s="14"/>
      <c r="AC42" s="14"/>
      <c r="AD42" s="14"/>
      <c r="AE42" s="14"/>
      <c r="AF42" s="17"/>
      <c r="AG42" s="14"/>
      <c r="AH42" s="14"/>
      <c r="AI42" s="9">
        <f t="shared" si="4"/>
        <v>21</v>
      </c>
      <c r="AJ42" s="10"/>
      <c r="AK42" s="19">
        <f t="shared" si="5"/>
        <v>21</v>
      </c>
    </row>
    <row r="43" spans="1:37" x14ac:dyDescent="0.35">
      <c r="A43" s="5">
        <v>38</v>
      </c>
      <c r="B43" s="36" t="s">
        <v>201</v>
      </c>
      <c r="C43" s="18">
        <v>0</v>
      </c>
      <c r="D43" s="5">
        <v>0</v>
      </c>
      <c r="E43" s="5"/>
      <c r="F43" s="5">
        <v>0</v>
      </c>
      <c r="G43" s="5">
        <v>0</v>
      </c>
      <c r="H43" s="5"/>
      <c r="I43" s="5">
        <v>0</v>
      </c>
      <c r="J43" s="18">
        <v>0</v>
      </c>
      <c r="K43" s="5"/>
      <c r="L43" s="5">
        <v>10</v>
      </c>
      <c r="M43" s="18">
        <v>0</v>
      </c>
      <c r="N43" s="5"/>
      <c r="O43" s="18">
        <v>10</v>
      </c>
      <c r="P43" s="18">
        <v>30</v>
      </c>
      <c r="Q43" s="5"/>
      <c r="R43" s="18">
        <v>0</v>
      </c>
      <c r="S43" s="18">
        <v>0</v>
      </c>
      <c r="T43" s="5"/>
      <c r="U43" s="11">
        <f t="shared" si="6"/>
        <v>50</v>
      </c>
      <c r="V43" s="19">
        <f t="shared" si="7"/>
        <v>21</v>
      </c>
      <c r="W43" s="16"/>
      <c r="X43" s="54">
        <v>0</v>
      </c>
      <c r="Y43" s="14">
        <v>0</v>
      </c>
      <c r="Z43" s="14"/>
      <c r="AA43" s="14"/>
      <c r="AB43" s="14"/>
      <c r="AC43" s="14"/>
      <c r="AD43" s="14"/>
      <c r="AE43" s="14"/>
      <c r="AF43" s="17"/>
      <c r="AG43" s="14"/>
      <c r="AH43" s="14"/>
      <c r="AI43" s="9">
        <f t="shared" si="4"/>
        <v>21</v>
      </c>
      <c r="AJ43" s="10"/>
      <c r="AK43" s="19">
        <f t="shared" si="5"/>
        <v>21</v>
      </c>
    </row>
    <row r="44" spans="1:37" x14ac:dyDescent="0.35">
      <c r="A44" s="5">
        <v>39</v>
      </c>
      <c r="B44" s="13" t="s">
        <v>14</v>
      </c>
      <c r="C44" s="5">
        <v>10</v>
      </c>
      <c r="D44" s="5">
        <v>22</v>
      </c>
      <c r="E44" s="5"/>
      <c r="F44" s="5">
        <v>0</v>
      </c>
      <c r="G44" s="18">
        <v>0</v>
      </c>
      <c r="H44" s="18"/>
      <c r="I44" s="18">
        <v>0</v>
      </c>
      <c r="J44" s="18">
        <v>0</v>
      </c>
      <c r="K44" s="18"/>
      <c r="L44" s="18">
        <v>0</v>
      </c>
      <c r="M44" s="18">
        <v>0</v>
      </c>
      <c r="N44" s="18"/>
      <c r="O44" s="18">
        <v>10</v>
      </c>
      <c r="P44" s="18">
        <v>6</v>
      </c>
      <c r="Q44" s="18"/>
      <c r="R44" s="18">
        <v>0</v>
      </c>
      <c r="S44" s="18">
        <v>0</v>
      </c>
      <c r="T44" s="18"/>
      <c r="U44" s="11">
        <f t="shared" si="6"/>
        <v>48</v>
      </c>
      <c r="V44" s="19">
        <f t="shared" si="7"/>
        <v>21</v>
      </c>
      <c r="W44" s="16"/>
      <c r="X44" s="54">
        <v>0</v>
      </c>
      <c r="Y44" s="14">
        <v>0</v>
      </c>
      <c r="Z44" s="14"/>
      <c r="AA44" s="14"/>
      <c r="AB44" s="14"/>
      <c r="AC44" s="14"/>
      <c r="AD44" s="14"/>
      <c r="AE44" s="14"/>
      <c r="AF44" s="17"/>
      <c r="AG44" s="14"/>
      <c r="AH44" s="14"/>
      <c r="AI44" s="9">
        <f t="shared" si="4"/>
        <v>21</v>
      </c>
      <c r="AJ44" s="10"/>
      <c r="AK44" s="19">
        <f t="shared" si="5"/>
        <v>21</v>
      </c>
    </row>
    <row r="45" spans="1:37" x14ac:dyDescent="0.35">
      <c r="A45" s="5">
        <v>40</v>
      </c>
      <c r="B45" s="36" t="s">
        <v>183</v>
      </c>
      <c r="C45" s="18">
        <v>0</v>
      </c>
      <c r="D45" s="5">
        <v>0</v>
      </c>
      <c r="E45" s="5"/>
      <c r="F45" s="5">
        <v>0</v>
      </c>
      <c r="G45" s="5">
        <v>0</v>
      </c>
      <c r="H45" s="5"/>
      <c r="I45" s="5">
        <v>0</v>
      </c>
      <c r="J45" s="18">
        <v>0</v>
      </c>
      <c r="K45" s="5"/>
      <c r="L45" s="5">
        <v>10</v>
      </c>
      <c r="M45" s="18">
        <v>0</v>
      </c>
      <c r="N45" s="5"/>
      <c r="O45" s="18">
        <v>10</v>
      </c>
      <c r="P45" s="18">
        <v>22</v>
      </c>
      <c r="Q45" s="5"/>
      <c r="R45" s="18">
        <v>0</v>
      </c>
      <c r="S45" s="18">
        <v>0</v>
      </c>
      <c r="T45" s="5"/>
      <c r="U45" s="11">
        <f t="shared" si="6"/>
        <v>42</v>
      </c>
      <c r="V45" s="19">
        <f t="shared" si="7"/>
        <v>21</v>
      </c>
      <c r="W45" s="16"/>
      <c r="X45" s="54">
        <v>0</v>
      </c>
      <c r="Y45" s="14">
        <v>0</v>
      </c>
      <c r="Z45" s="14"/>
      <c r="AA45" s="14"/>
      <c r="AB45" s="14"/>
      <c r="AC45" s="14"/>
      <c r="AD45" s="14"/>
      <c r="AE45" s="14"/>
      <c r="AF45" s="17"/>
      <c r="AG45" s="14"/>
      <c r="AH45" s="14"/>
      <c r="AI45" s="9">
        <f t="shared" si="4"/>
        <v>21</v>
      </c>
      <c r="AJ45" s="10"/>
      <c r="AK45" s="19">
        <f t="shared" si="5"/>
        <v>21</v>
      </c>
    </row>
    <row r="46" spans="1:37" x14ac:dyDescent="0.35">
      <c r="A46" s="5">
        <v>41</v>
      </c>
      <c r="B46" s="36" t="s">
        <v>135</v>
      </c>
      <c r="C46" s="18">
        <v>0</v>
      </c>
      <c r="D46" s="5">
        <v>0</v>
      </c>
      <c r="E46" s="5"/>
      <c r="F46" s="5">
        <v>0</v>
      </c>
      <c r="G46" s="5">
        <v>0</v>
      </c>
      <c r="H46" s="5"/>
      <c r="I46" s="5">
        <v>10</v>
      </c>
      <c r="J46" s="18">
        <v>3</v>
      </c>
      <c r="K46" s="5"/>
      <c r="L46" s="5">
        <v>10</v>
      </c>
      <c r="M46" s="18">
        <v>14</v>
      </c>
      <c r="N46" s="5"/>
      <c r="O46" s="18">
        <v>0</v>
      </c>
      <c r="P46" s="18">
        <v>0</v>
      </c>
      <c r="Q46" s="5"/>
      <c r="R46" s="18">
        <v>0</v>
      </c>
      <c r="S46" s="18">
        <v>0</v>
      </c>
      <c r="T46" s="5"/>
      <c r="U46" s="11">
        <f t="shared" si="6"/>
        <v>37</v>
      </c>
      <c r="V46" s="19">
        <f t="shared" si="7"/>
        <v>21</v>
      </c>
      <c r="W46" s="16"/>
      <c r="X46" s="54">
        <v>0</v>
      </c>
      <c r="Y46" s="14">
        <v>0</v>
      </c>
      <c r="Z46" s="14"/>
      <c r="AA46" s="14"/>
      <c r="AB46" s="14"/>
      <c r="AC46" s="14"/>
      <c r="AD46" s="14"/>
      <c r="AE46" s="14"/>
      <c r="AF46" s="17"/>
      <c r="AG46" s="14"/>
      <c r="AH46" s="14"/>
      <c r="AI46" s="9">
        <f t="shared" si="4"/>
        <v>21</v>
      </c>
      <c r="AJ46" s="10"/>
      <c r="AK46" s="19">
        <f t="shared" si="5"/>
        <v>21</v>
      </c>
    </row>
    <row r="47" spans="1:37" x14ac:dyDescent="0.35">
      <c r="A47" s="5">
        <v>42</v>
      </c>
      <c r="B47" s="36" t="s">
        <v>130</v>
      </c>
      <c r="C47" s="18">
        <v>0</v>
      </c>
      <c r="D47" s="5">
        <v>0</v>
      </c>
      <c r="E47" s="5"/>
      <c r="F47" s="5">
        <v>0</v>
      </c>
      <c r="G47" s="5">
        <v>0</v>
      </c>
      <c r="H47" s="5"/>
      <c r="I47" s="5">
        <v>10</v>
      </c>
      <c r="J47" s="18">
        <v>14</v>
      </c>
      <c r="K47" s="5"/>
      <c r="L47" s="5">
        <v>10</v>
      </c>
      <c r="M47" s="18">
        <v>1</v>
      </c>
      <c r="N47" s="5"/>
      <c r="O47" s="18">
        <v>0</v>
      </c>
      <c r="P47" s="18">
        <v>0</v>
      </c>
      <c r="Q47" s="5"/>
      <c r="R47" s="18">
        <v>0</v>
      </c>
      <c r="S47" s="18">
        <v>0</v>
      </c>
      <c r="T47" s="5"/>
      <c r="U47" s="11">
        <f t="shared" si="6"/>
        <v>35</v>
      </c>
      <c r="V47" s="19">
        <f t="shared" si="7"/>
        <v>21</v>
      </c>
      <c r="W47" s="16"/>
      <c r="X47" s="54">
        <v>0</v>
      </c>
      <c r="Y47" s="14">
        <v>0</v>
      </c>
      <c r="Z47" s="14"/>
      <c r="AA47" s="14"/>
      <c r="AB47" s="14"/>
      <c r="AC47" s="14"/>
      <c r="AD47" s="14"/>
      <c r="AE47" s="14"/>
      <c r="AF47" s="17"/>
      <c r="AG47" s="14"/>
      <c r="AH47" s="14"/>
      <c r="AI47" s="9">
        <f t="shared" si="4"/>
        <v>21</v>
      </c>
      <c r="AJ47" s="10"/>
      <c r="AK47" s="19">
        <f t="shared" si="5"/>
        <v>21</v>
      </c>
    </row>
    <row r="48" spans="1:37" x14ac:dyDescent="0.35">
      <c r="A48" s="5">
        <v>43</v>
      </c>
      <c r="B48" s="36" t="s">
        <v>133</v>
      </c>
      <c r="C48" s="18">
        <v>0</v>
      </c>
      <c r="D48" s="5">
        <v>0</v>
      </c>
      <c r="E48" s="5"/>
      <c r="F48" s="5">
        <v>0</v>
      </c>
      <c r="G48" s="5">
        <v>0</v>
      </c>
      <c r="H48" s="5"/>
      <c r="I48" s="5">
        <v>10</v>
      </c>
      <c r="J48" s="18">
        <v>5</v>
      </c>
      <c r="K48" s="5"/>
      <c r="L48" s="5">
        <v>10</v>
      </c>
      <c r="M48" s="18">
        <v>10</v>
      </c>
      <c r="N48" s="5"/>
      <c r="O48" s="18">
        <v>0</v>
      </c>
      <c r="P48" s="18">
        <v>0</v>
      </c>
      <c r="Q48" s="5"/>
      <c r="R48" s="18">
        <v>0</v>
      </c>
      <c r="S48" s="18">
        <v>0</v>
      </c>
      <c r="T48" s="5"/>
      <c r="U48" s="11">
        <f t="shared" si="6"/>
        <v>35</v>
      </c>
      <c r="V48" s="19">
        <f t="shared" si="7"/>
        <v>21</v>
      </c>
      <c r="W48" s="16"/>
      <c r="X48" s="54">
        <v>0</v>
      </c>
      <c r="Y48" s="14">
        <v>0</v>
      </c>
      <c r="Z48" s="14"/>
      <c r="AA48" s="14"/>
      <c r="AB48" s="14"/>
      <c r="AC48" s="14"/>
      <c r="AD48" s="14"/>
      <c r="AE48" s="14"/>
      <c r="AF48" s="17"/>
      <c r="AG48" s="14"/>
      <c r="AH48" s="14"/>
      <c r="AI48" s="9">
        <f t="shared" si="4"/>
        <v>21</v>
      </c>
      <c r="AJ48" s="10"/>
      <c r="AK48" s="19">
        <f t="shared" si="5"/>
        <v>21</v>
      </c>
    </row>
    <row r="49" spans="1:37" x14ac:dyDescent="0.35">
      <c r="A49" s="5">
        <v>44</v>
      </c>
      <c r="B49" s="36" t="s">
        <v>131</v>
      </c>
      <c r="C49" s="18">
        <v>0</v>
      </c>
      <c r="D49" s="5">
        <v>0</v>
      </c>
      <c r="E49" s="5"/>
      <c r="F49" s="5">
        <v>0</v>
      </c>
      <c r="G49" s="5">
        <v>0</v>
      </c>
      <c r="H49" s="5"/>
      <c r="I49" s="5">
        <v>10</v>
      </c>
      <c r="J49" s="18">
        <v>7</v>
      </c>
      <c r="K49" s="5"/>
      <c r="L49" s="5">
        <v>10</v>
      </c>
      <c r="M49" s="18">
        <v>1</v>
      </c>
      <c r="N49" s="5"/>
      <c r="O49" s="18">
        <v>0</v>
      </c>
      <c r="P49" s="18">
        <v>0</v>
      </c>
      <c r="Q49" s="5"/>
      <c r="R49" s="18">
        <v>0</v>
      </c>
      <c r="S49" s="18">
        <v>0</v>
      </c>
      <c r="T49" s="5"/>
      <c r="U49" s="11">
        <f t="shared" si="6"/>
        <v>28</v>
      </c>
      <c r="V49" s="19">
        <f t="shared" si="7"/>
        <v>21</v>
      </c>
      <c r="W49" s="16"/>
      <c r="X49" s="54">
        <v>0</v>
      </c>
      <c r="Y49" s="14">
        <v>0</v>
      </c>
      <c r="Z49" s="14"/>
      <c r="AA49" s="14"/>
      <c r="AB49" s="14"/>
      <c r="AC49" s="14"/>
      <c r="AD49" s="14"/>
      <c r="AE49" s="14"/>
      <c r="AF49" s="17"/>
      <c r="AG49" s="14"/>
      <c r="AH49" s="14"/>
      <c r="AI49" s="9">
        <f t="shared" si="4"/>
        <v>21</v>
      </c>
      <c r="AJ49" s="10"/>
      <c r="AK49" s="19">
        <f t="shared" si="5"/>
        <v>21</v>
      </c>
    </row>
    <row r="50" spans="1:37" x14ac:dyDescent="0.35">
      <c r="A50" s="5">
        <v>45</v>
      </c>
      <c r="B50" s="36" t="s">
        <v>147</v>
      </c>
      <c r="C50" s="18">
        <v>0</v>
      </c>
      <c r="D50" s="5">
        <v>0</v>
      </c>
      <c r="E50" s="5"/>
      <c r="F50" s="5">
        <v>0</v>
      </c>
      <c r="G50" s="5">
        <v>0</v>
      </c>
      <c r="H50" s="5"/>
      <c r="I50" s="5">
        <v>10</v>
      </c>
      <c r="J50" s="18">
        <v>0</v>
      </c>
      <c r="K50" s="5"/>
      <c r="L50" s="5">
        <v>10</v>
      </c>
      <c r="M50" s="18">
        <v>7</v>
      </c>
      <c r="N50" s="5"/>
      <c r="O50" s="18">
        <v>0</v>
      </c>
      <c r="P50" s="18">
        <v>0</v>
      </c>
      <c r="Q50" s="5"/>
      <c r="R50" s="18">
        <v>0</v>
      </c>
      <c r="S50" s="18">
        <v>0</v>
      </c>
      <c r="T50" s="5"/>
      <c r="U50" s="11">
        <f t="shared" si="6"/>
        <v>27</v>
      </c>
      <c r="V50" s="19">
        <f t="shared" si="7"/>
        <v>21</v>
      </c>
      <c r="W50" s="16"/>
      <c r="X50" s="54">
        <v>0</v>
      </c>
      <c r="Y50" s="14">
        <v>0</v>
      </c>
      <c r="Z50" s="14"/>
      <c r="AA50" s="14"/>
      <c r="AB50" s="14"/>
      <c r="AC50" s="14"/>
      <c r="AD50" s="14"/>
      <c r="AE50" s="14"/>
      <c r="AF50" s="17"/>
      <c r="AG50" s="14"/>
      <c r="AH50" s="14"/>
      <c r="AI50" s="9">
        <f t="shared" si="4"/>
        <v>21</v>
      </c>
      <c r="AJ50" s="10"/>
      <c r="AK50" s="19">
        <f t="shared" si="5"/>
        <v>21</v>
      </c>
    </row>
    <row r="51" spans="1:37" x14ac:dyDescent="0.35">
      <c r="A51" s="5">
        <v>46</v>
      </c>
      <c r="B51" s="36" t="s">
        <v>132</v>
      </c>
      <c r="C51" s="18">
        <v>0</v>
      </c>
      <c r="D51" s="5">
        <v>0</v>
      </c>
      <c r="E51" s="5"/>
      <c r="F51" s="5">
        <v>0</v>
      </c>
      <c r="G51" s="5">
        <v>0</v>
      </c>
      <c r="H51" s="5"/>
      <c r="I51" s="5">
        <v>10</v>
      </c>
      <c r="J51" s="18">
        <v>6</v>
      </c>
      <c r="K51" s="5"/>
      <c r="L51" s="5">
        <v>10</v>
      </c>
      <c r="M51" s="18">
        <v>0</v>
      </c>
      <c r="N51" s="5"/>
      <c r="O51" s="18">
        <v>0</v>
      </c>
      <c r="P51" s="18">
        <v>0</v>
      </c>
      <c r="Q51" s="5"/>
      <c r="R51" s="18">
        <v>0</v>
      </c>
      <c r="S51" s="18">
        <v>0</v>
      </c>
      <c r="T51" s="5"/>
      <c r="U51" s="11">
        <f t="shared" si="6"/>
        <v>26</v>
      </c>
      <c r="V51" s="19">
        <f t="shared" si="7"/>
        <v>21</v>
      </c>
      <c r="W51" s="16"/>
      <c r="X51" s="54">
        <v>0</v>
      </c>
      <c r="Y51" s="14">
        <v>0</v>
      </c>
      <c r="Z51" s="14"/>
      <c r="AA51" s="14"/>
      <c r="AB51" s="14"/>
      <c r="AC51" s="14"/>
      <c r="AD51" s="14"/>
      <c r="AE51" s="14"/>
      <c r="AF51" s="17"/>
      <c r="AG51" s="14"/>
      <c r="AH51" s="14"/>
      <c r="AI51" s="9">
        <f t="shared" si="4"/>
        <v>21</v>
      </c>
      <c r="AJ51" s="10"/>
      <c r="AK51" s="19">
        <f t="shared" si="5"/>
        <v>21</v>
      </c>
    </row>
    <row r="52" spans="1:37" x14ac:dyDescent="0.35">
      <c r="A52" s="5">
        <v>47</v>
      </c>
      <c r="B52" s="13" t="s">
        <v>12</v>
      </c>
      <c r="C52" s="5">
        <v>10</v>
      </c>
      <c r="D52" s="18">
        <v>3</v>
      </c>
      <c r="E52" s="18"/>
      <c r="F52" s="18">
        <v>10</v>
      </c>
      <c r="G52" s="18">
        <v>2</v>
      </c>
      <c r="H52" s="18"/>
      <c r="I52" s="18">
        <v>0</v>
      </c>
      <c r="J52" s="18">
        <v>0</v>
      </c>
      <c r="K52" s="18"/>
      <c r="L52" s="18">
        <v>0</v>
      </c>
      <c r="M52" s="18">
        <v>0</v>
      </c>
      <c r="N52" s="18"/>
      <c r="O52" s="18">
        <v>0</v>
      </c>
      <c r="P52" s="18">
        <v>0</v>
      </c>
      <c r="Q52" s="18"/>
      <c r="R52" s="18">
        <v>0</v>
      </c>
      <c r="S52" s="18">
        <v>0</v>
      </c>
      <c r="T52" s="18"/>
      <c r="U52" s="11">
        <f t="shared" si="6"/>
        <v>25</v>
      </c>
      <c r="V52" s="19">
        <f t="shared" si="7"/>
        <v>21</v>
      </c>
      <c r="W52" s="16"/>
      <c r="X52" s="54">
        <v>0</v>
      </c>
      <c r="Y52" s="14">
        <v>0</v>
      </c>
      <c r="Z52" s="14"/>
      <c r="AA52" s="14"/>
      <c r="AB52" s="14"/>
      <c r="AC52" s="14"/>
      <c r="AD52" s="14"/>
      <c r="AE52" s="14"/>
      <c r="AF52" s="17"/>
      <c r="AG52" s="14"/>
      <c r="AH52" s="14"/>
      <c r="AI52" s="9">
        <f t="shared" si="4"/>
        <v>21</v>
      </c>
      <c r="AJ52" s="10"/>
      <c r="AK52" s="19">
        <f t="shared" si="5"/>
        <v>21</v>
      </c>
    </row>
    <row r="53" spans="1:37" x14ac:dyDescent="0.35">
      <c r="A53" s="5">
        <v>48</v>
      </c>
      <c r="B53" s="36" t="s">
        <v>137</v>
      </c>
      <c r="C53" s="18">
        <v>0</v>
      </c>
      <c r="D53" s="5">
        <v>0</v>
      </c>
      <c r="E53" s="5"/>
      <c r="F53" s="5">
        <v>0</v>
      </c>
      <c r="G53" s="5">
        <v>0</v>
      </c>
      <c r="H53" s="5"/>
      <c r="I53" s="5">
        <v>10</v>
      </c>
      <c r="J53" s="18">
        <v>1</v>
      </c>
      <c r="K53" s="5"/>
      <c r="L53" s="5">
        <v>10</v>
      </c>
      <c r="M53" s="18">
        <v>4</v>
      </c>
      <c r="N53" s="5"/>
      <c r="O53" s="18">
        <v>0</v>
      </c>
      <c r="P53" s="18">
        <v>0</v>
      </c>
      <c r="Q53" s="5"/>
      <c r="R53" s="18">
        <v>0</v>
      </c>
      <c r="S53" s="18">
        <v>0</v>
      </c>
      <c r="T53" s="5"/>
      <c r="U53" s="11">
        <f t="shared" si="6"/>
        <v>25</v>
      </c>
      <c r="V53" s="19">
        <f t="shared" si="7"/>
        <v>21</v>
      </c>
      <c r="W53" s="16"/>
      <c r="X53" s="54">
        <v>0</v>
      </c>
      <c r="Y53" s="14">
        <v>0</v>
      </c>
      <c r="Z53" s="14"/>
      <c r="AA53" s="14"/>
      <c r="AB53" s="14"/>
      <c r="AC53" s="14"/>
      <c r="AD53" s="14"/>
      <c r="AE53" s="14"/>
      <c r="AF53" s="17"/>
      <c r="AG53" s="14"/>
      <c r="AH53" s="14"/>
      <c r="AI53" s="9">
        <f t="shared" si="4"/>
        <v>21</v>
      </c>
      <c r="AJ53" s="10"/>
      <c r="AK53" s="19">
        <f t="shared" si="5"/>
        <v>21</v>
      </c>
    </row>
    <row r="54" spans="1:37" x14ac:dyDescent="0.35">
      <c r="A54" s="5">
        <v>49</v>
      </c>
      <c r="B54" s="36" t="s">
        <v>136</v>
      </c>
      <c r="C54" s="18">
        <v>0</v>
      </c>
      <c r="D54" s="5">
        <v>0</v>
      </c>
      <c r="E54" s="5"/>
      <c r="F54" s="5">
        <v>0</v>
      </c>
      <c r="G54" s="5">
        <v>0</v>
      </c>
      <c r="H54" s="5"/>
      <c r="I54" s="5">
        <v>10</v>
      </c>
      <c r="J54" s="18">
        <v>2</v>
      </c>
      <c r="K54" s="5"/>
      <c r="L54" s="5">
        <v>10</v>
      </c>
      <c r="M54" s="18">
        <v>0</v>
      </c>
      <c r="N54" s="5"/>
      <c r="O54" s="18">
        <v>0</v>
      </c>
      <c r="P54" s="18">
        <v>0</v>
      </c>
      <c r="Q54" s="5"/>
      <c r="R54" s="18">
        <v>0</v>
      </c>
      <c r="S54" s="18">
        <v>0</v>
      </c>
      <c r="T54" s="5"/>
      <c r="U54" s="11">
        <f t="shared" si="6"/>
        <v>22</v>
      </c>
      <c r="V54" s="19">
        <f t="shared" si="7"/>
        <v>21</v>
      </c>
      <c r="W54" s="16"/>
      <c r="X54" s="54">
        <v>0</v>
      </c>
      <c r="Y54" s="14">
        <v>0</v>
      </c>
      <c r="Z54" s="14"/>
      <c r="AA54" s="14"/>
      <c r="AB54" s="14"/>
      <c r="AC54" s="14"/>
      <c r="AD54" s="14"/>
      <c r="AE54" s="14"/>
      <c r="AF54" s="17"/>
      <c r="AG54" s="14"/>
      <c r="AH54" s="14"/>
      <c r="AI54" s="9">
        <f t="shared" si="4"/>
        <v>21</v>
      </c>
      <c r="AJ54" s="10"/>
      <c r="AK54" s="19">
        <f t="shared" si="5"/>
        <v>21</v>
      </c>
    </row>
    <row r="55" spans="1:37" x14ac:dyDescent="0.35">
      <c r="A55" s="5">
        <v>50</v>
      </c>
      <c r="B55" s="36" t="s">
        <v>138</v>
      </c>
      <c r="C55" s="18">
        <v>0</v>
      </c>
      <c r="D55" s="5">
        <v>0</v>
      </c>
      <c r="E55" s="5"/>
      <c r="F55" s="5">
        <v>0</v>
      </c>
      <c r="G55" s="5">
        <v>0</v>
      </c>
      <c r="H55" s="5"/>
      <c r="I55" s="5">
        <v>10</v>
      </c>
      <c r="J55" s="18">
        <v>0</v>
      </c>
      <c r="K55" s="5"/>
      <c r="L55" s="5">
        <v>10</v>
      </c>
      <c r="M55" s="18">
        <v>2</v>
      </c>
      <c r="N55" s="5"/>
      <c r="O55" s="18">
        <v>0</v>
      </c>
      <c r="P55" s="18">
        <v>0</v>
      </c>
      <c r="Q55" s="5"/>
      <c r="R55" s="18">
        <v>0</v>
      </c>
      <c r="S55" s="18">
        <v>0</v>
      </c>
      <c r="T55" s="5"/>
      <c r="U55" s="11">
        <f t="shared" si="6"/>
        <v>22</v>
      </c>
      <c r="V55" s="19">
        <f t="shared" si="7"/>
        <v>21</v>
      </c>
      <c r="W55" s="16"/>
      <c r="X55" s="54">
        <v>0</v>
      </c>
      <c r="Y55" s="14">
        <v>0</v>
      </c>
      <c r="Z55" s="14"/>
      <c r="AA55" s="14"/>
      <c r="AB55" s="14"/>
      <c r="AC55" s="14"/>
      <c r="AD55" s="14"/>
      <c r="AE55" s="14"/>
      <c r="AF55" s="17"/>
      <c r="AG55" s="14"/>
      <c r="AH55" s="14"/>
      <c r="AI55" s="9">
        <f t="shared" si="4"/>
        <v>21</v>
      </c>
      <c r="AJ55" s="10"/>
      <c r="AK55" s="19">
        <f t="shared" si="5"/>
        <v>21</v>
      </c>
    </row>
    <row r="56" spans="1:37" x14ac:dyDescent="0.35">
      <c r="A56" s="5">
        <v>51</v>
      </c>
      <c r="B56" s="36" t="s">
        <v>184</v>
      </c>
      <c r="C56" s="18">
        <v>0</v>
      </c>
      <c r="D56" s="5">
        <v>0</v>
      </c>
      <c r="E56" s="5"/>
      <c r="F56" s="5">
        <v>0</v>
      </c>
      <c r="G56" s="5">
        <v>0</v>
      </c>
      <c r="H56" s="5"/>
      <c r="I56" s="5">
        <v>0</v>
      </c>
      <c r="J56" s="18">
        <v>0</v>
      </c>
      <c r="K56" s="5"/>
      <c r="L56" s="5">
        <v>10</v>
      </c>
      <c r="M56" s="18">
        <v>0</v>
      </c>
      <c r="N56" s="5"/>
      <c r="O56" s="18">
        <v>10</v>
      </c>
      <c r="P56" s="18">
        <v>1</v>
      </c>
      <c r="Q56" s="5"/>
      <c r="R56" s="18">
        <v>0</v>
      </c>
      <c r="S56" s="18">
        <v>0</v>
      </c>
      <c r="T56" s="5"/>
      <c r="U56" s="11">
        <f t="shared" si="6"/>
        <v>21</v>
      </c>
      <c r="V56" s="19">
        <f t="shared" si="7"/>
        <v>21</v>
      </c>
      <c r="W56" s="16"/>
      <c r="X56" s="54">
        <v>0</v>
      </c>
      <c r="Y56" s="14">
        <v>0</v>
      </c>
      <c r="Z56" s="14"/>
      <c r="AA56" s="14"/>
      <c r="AB56" s="14"/>
      <c r="AC56" s="14"/>
      <c r="AD56" s="14"/>
      <c r="AE56" s="14"/>
      <c r="AF56" s="17"/>
      <c r="AG56" s="14"/>
      <c r="AH56" s="14"/>
      <c r="AI56" s="9">
        <f t="shared" si="4"/>
        <v>21</v>
      </c>
      <c r="AJ56" s="10"/>
      <c r="AK56" s="19">
        <f t="shared" si="5"/>
        <v>21</v>
      </c>
    </row>
    <row r="57" spans="1:37" x14ac:dyDescent="0.35">
      <c r="A57" s="5">
        <v>52</v>
      </c>
      <c r="B57" s="36" t="s">
        <v>141</v>
      </c>
      <c r="C57" s="18">
        <v>0</v>
      </c>
      <c r="D57" s="5">
        <v>0</v>
      </c>
      <c r="E57" s="5"/>
      <c r="F57" s="5">
        <v>0</v>
      </c>
      <c r="G57" s="5">
        <v>0</v>
      </c>
      <c r="H57" s="5"/>
      <c r="I57" s="5">
        <v>10</v>
      </c>
      <c r="J57" s="18">
        <v>0</v>
      </c>
      <c r="K57" s="5"/>
      <c r="L57" s="5">
        <v>10</v>
      </c>
      <c r="M57" s="18">
        <v>0</v>
      </c>
      <c r="N57" s="5"/>
      <c r="O57" s="18">
        <v>0</v>
      </c>
      <c r="P57" s="18">
        <v>0</v>
      </c>
      <c r="Q57" s="5"/>
      <c r="R57" s="18">
        <v>0</v>
      </c>
      <c r="S57" s="18">
        <v>0</v>
      </c>
      <c r="T57" s="5"/>
      <c r="U57" s="11">
        <f t="shared" si="6"/>
        <v>20</v>
      </c>
      <c r="V57" s="19">
        <f t="shared" si="7"/>
        <v>21</v>
      </c>
      <c r="W57" s="16"/>
      <c r="X57" s="54">
        <v>0</v>
      </c>
      <c r="Y57" s="14">
        <v>0</v>
      </c>
      <c r="Z57" s="14"/>
      <c r="AA57" s="14"/>
      <c r="AB57" s="14"/>
      <c r="AC57" s="14"/>
      <c r="AD57" s="14"/>
      <c r="AE57" s="14"/>
      <c r="AF57" s="17"/>
      <c r="AG57" s="14"/>
      <c r="AH57" s="14"/>
      <c r="AI57" s="9">
        <f t="shared" si="4"/>
        <v>21</v>
      </c>
      <c r="AJ57" s="10"/>
      <c r="AK57" s="19">
        <f t="shared" si="5"/>
        <v>21</v>
      </c>
    </row>
    <row r="58" spans="1:37" x14ac:dyDescent="0.35">
      <c r="A58" s="5">
        <v>53</v>
      </c>
      <c r="B58" s="36" t="s">
        <v>143</v>
      </c>
      <c r="C58" s="18">
        <v>0</v>
      </c>
      <c r="D58" s="5">
        <v>0</v>
      </c>
      <c r="E58" s="5"/>
      <c r="F58" s="5">
        <v>0</v>
      </c>
      <c r="G58" s="5">
        <v>0</v>
      </c>
      <c r="H58" s="5"/>
      <c r="I58" s="5">
        <v>10</v>
      </c>
      <c r="J58" s="18">
        <v>0</v>
      </c>
      <c r="K58" s="5"/>
      <c r="L58" s="5">
        <v>10</v>
      </c>
      <c r="M58" s="18">
        <v>0</v>
      </c>
      <c r="N58" s="5"/>
      <c r="O58" s="18">
        <v>0</v>
      </c>
      <c r="P58" s="18">
        <v>0</v>
      </c>
      <c r="Q58" s="5"/>
      <c r="R58" s="18">
        <v>0</v>
      </c>
      <c r="S58" s="18">
        <v>0</v>
      </c>
      <c r="T58" s="5"/>
      <c r="U58" s="11">
        <f t="shared" si="6"/>
        <v>20</v>
      </c>
      <c r="V58" s="19">
        <f t="shared" si="7"/>
        <v>21</v>
      </c>
      <c r="W58" s="16"/>
      <c r="X58" s="54">
        <v>0</v>
      </c>
      <c r="Y58" s="14">
        <v>0</v>
      </c>
      <c r="Z58" s="14"/>
      <c r="AA58" s="14"/>
      <c r="AB58" s="14"/>
      <c r="AC58" s="14"/>
      <c r="AD58" s="14"/>
      <c r="AE58" s="14"/>
      <c r="AF58" s="17"/>
      <c r="AG58" s="14"/>
      <c r="AH58" s="14"/>
      <c r="AI58" s="9">
        <f t="shared" si="4"/>
        <v>21</v>
      </c>
      <c r="AJ58" s="10"/>
      <c r="AK58" s="19">
        <f t="shared" si="5"/>
        <v>21</v>
      </c>
    </row>
    <row r="59" spans="1:37" x14ac:dyDescent="0.35">
      <c r="A59" s="5">
        <v>54</v>
      </c>
      <c r="B59" s="36" t="s">
        <v>144</v>
      </c>
      <c r="C59" s="18">
        <v>0</v>
      </c>
      <c r="D59" s="5">
        <v>0</v>
      </c>
      <c r="E59" s="5"/>
      <c r="F59" s="5">
        <v>0</v>
      </c>
      <c r="G59" s="5">
        <v>0</v>
      </c>
      <c r="H59" s="5"/>
      <c r="I59" s="5">
        <v>10</v>
      </c>
      <c r="J59" s="18">
        <v>0</v>
      </c>
      <c r="K59" s="5"/>
      <c r="L59" s="5">
        <v>10</v>
      </c>
      <c r="M59" s="18">
        <v>0</v>
      </c>
      <c r="N59" s="5"/>
      <c r="O59" s="18">
        <v>0</v>
      </c>
      <c r="P59" s="18">
        <v>0</v>
      </c>
      <c r="Q59" s="5"/>
      <c r="R59" s="18">
        <v>0</v>
      </c>
      <c r="S59" s="18">
        <v>0</v>
      </c>
      <c r="T59" s="5"/>
      <c r="U59" s="11">
        <f t="shared" si="6"/>
        <v>20</v>
      </c>
      <c r="V59" s="19">
        <f t="shared" si="7"/>
        <v>21</v>
      </c>
      <c r="W59" s="16"/>
      <c r="X59" s="54">
        <v>0</v>
      </c>
      <c r="Y59" s="14">
        <v>0</v>
      </c>
      <c r="Z59" s="14"/>
      <c r="AA59" s="14"/>
      <c r="AB59" s="14"/>
      <c r="AC59" s="14"/>
      <c r="AD59" s="14"/>
      <c r="AE59" s="14"/>
      <c r="AF59" s="17"/>
      <c r="AG59" s="14"/>
      <c r="AH59" s="14"/>
      <c r="AI59" s="9">
        <f t="shared" si="4"/>
        <v>21</v>
      </c>
      <c r="AJ59" s="10"/>
      <c r="AK59" s="19">
        <f t="shared" si="5"/>
        <v>21</v>
      </c>
    </row>
    <row r="60" spans="1:37" x14ac:dyDescent="0.35">
      <c r="A60" s="5">
        <v>55</v>
      </c>
      <c r="B60" s="36" t="s">
        <v>145</v>
      </c>
      <c r="C60" s="18">
        <v>0</v>
      </c>
      <c r="D60" s="5">
        <v>0</v>
      </c>
      <c r="E60" s="5"/>
      <c r="F60" s="5">
        <v>0</v>
      </c>
      <c r="G60" s="5">
        <v>0</v>
      </c>
      <c r="H60" s="5"/>
      <c r="I60" s="5">
        <v>10</v>
      </c>
      <c r="J60" s="18">
        <v>0</v>
      </c>
      <c r="K60" s="5"/>
      <c r="L60" s="5">
        <v>10</v>
      </c>
      <c r="M60" s="18">
        <v>0</v>
      </c>
      <c r="N60" s="5"/>
      <c r="O60" s="18">
        <v>0</v>
      </c>
      <c r="P60" s="18">
        <v>0</v>
      </c>
      <c r="Q60" s="5"/>
      <c r="R60" s="18">
        <v>0</v>
      </c>
      <c r="S60" s="18">
        <v>0</v>
      </c>
      <c r="T60" s="5"/>
      <c r="U60" s="11">
        <f t="shared" si="6"/>
        <v>20</v>
      </c>
      <c r="V60" s="19">
        <f t="shared" si="7"/>
        <v>21</v>
      </c>
      <c r="W60" s="16"/>
      <c r="X60" s="54">
        <v>0</v>
      </c>
      <c r="Y60" s="14">
        <v>0</v>
      </c>
      <c r="Z60" s="14"/>
      <c r="AA60" s="14"/>
      <c r="AB60" s="14"/>
      <c r="AC60" s="14"/>
      <c r="AD60" s="14"/>
      <c r="AE60" s="14"/>
      <c r="AF60" s="17"/>
      <c r="AG60" s="14"/>
      <c r="AH60" s="14"/>
      <c r="AI60" s="9">
        <f t="shared" si="4"/>
        <v>21</v>
      </c>
      <c r="AJ60" s="10"/>
      <c r="AK60" s="19">
        <f t="shared" si="5"/>
        <v>21</v>
      </c>
    </row>
    <row r="61" spans="1:37" x14ac:dyDescent="0.35">
      <c r="A61" s="5">
        <v>56</v>
      </c>
      <c r="B61" s="36" t="s">
        <v>146</v>
      </c>
      <c r="C61" s="18">
        <v>0</v>
      </c>
      <c r="D61" s="5">
        <v>0</v>
      </c>
      <c r="E61" s="5"/>
      <c r="F61" s="5">
        <v>0</v>
      </c>
      <c r="G61" s="5">
        <v>0</v>
      </c>
      <c r="H61" s="5"/>
      <c r="I61" s="5">
        <v>10</v>
      </c>
      <c r="J61" s="18">
        <v>0</v>
      </c>
      <c r="K61" s="5"/>
      <c r="L61" s="5">
        <v>10</v>
      </c>
      <c r="M61" s="18">
        <v>0</v>
      </c>
      <c r="N61" s="5"/>
      <c r="O61" s="18">
        <v>0</v>
      </c>
      <c r="P61" s="18">
        <v>0</v>
      </c>
      <c r="Q61" s="5"/>
      <c r="R61" s="18">
        <v>0</v>
      </c>
      <c r="S61" s="18">
        <v>0</v>
      </c>
      <c r="T61" s="5"/>
      <c r="U61" s="11">
        <f t="shared" si="6"/>
        <v>20</v>
      </c>
      <c r="V61" s="19">
        <f t="shared" si="7"/>
        <v>21</v>
      </c>
      <c r="W61" s="16"/>
      <c r="X61" s="54">
        <v>0</v>
      </c>
      <c r="Y61" s="14">
        <v>0</v>
      </c>
      <c r="Z61" s="14"/>
      <c r="AA61" s="14"/>
      <c r="AB61" s="14"/>
      <c r="AC61" s="14"/>
      <c r="AD61" s="14"/>
      <c r="AE61" s="14"/>
      <c r="AF61" s="17"/>
      <c r="AG61" s="14"/>
      <c r="AH61" s="14"/>
      <c r="AI61" s="9">
        <f t="shared" si="4"/>
        <v>21</v>
      </c>
      <c r="AJ61" s="10"/>
      <c r="AK61" s="19">
        <f t="shared" si="5"/>
        <v>21</v>
      </c>
    </row>
    <row r="62" spans="1:37" x14ac:dyDescent="0.35">
      <c r="A62" s="5">
        <v>57</v>
      </c>
      <c r="B62" s="36" t="s">
        <v>148</v>
      </c>
      <c r="C62" s="18">
        <v>0</v>
      </c>
      <c r="D62" s="5">
        <v>0</v>
      </c>
      <c r="E62" s="5"/>
      <c r="F62" s="5">
        <v>0</v>
      </c>
      <c r="G62" s="5">
        <v>0</v>
      </c>
      <c r="H62" s="5"/>
      <c r="I62" s="5">
        <v>10</v>
      </c>
      <c r="J62" s="18">
        <v>0</v>
      </c>
      <c r="K62" s="5"/>
      <c r="L62" s="5">
        <v>10</v>
      </c>
      <c r="M62" s="18">
        <v>0</v>
      </c>
      <c r="N62" s="5"/>
      <c r="O62" s="18">
        <v>0</v>
      </c>
      <c r="P62" s="18">
        <v>0</v>
      </c>
      <c r="Q62" s="5"/>
      <c r="R62" s="18">
        <v>0</v>
      </c>
      <c r="S62" s="18">
        <v>0</v>
      </c>
      <c r="T62" s="5"/>
      <c r="U62" s="11">
        <f t="shared" si="6"/>
        <v>20</v>
      </c>
      <c r="V62" s="19">
        <f t="shared" si="7"/>
        <v>21</v>
      </c>
      <c r="W62" s="16"/>
      <c r="X62" s="54">
        <v>0</v>
      </c>
      <c r="Y62" s="14">
        <v>0</v>
      </c>
      <c r="Z62" s="14"/>
      <c r="AA62" s="14"/>
      <c r="AB62" s="14"/>
      <c r="AC62" s="14"/>
      <c r="AD62" s="14"/>
      <c r="AE62" s="14"/>
      <c r="AF62" s="17"/>
      <c r="AG62" s="14"/>
      <c r="AH62" s="14"/>
      <c r="AI62" s="9">
        <f t="shared" si="4"/>
        <v>21</v>
      </c>
      <c r="AJ62" s="10"/>
      <c r="AK62" s="19">
        <f t="shared" si="5"/>
        <v>21</v>
      </c>
    </row>
    <row r="63" spans="1:37" x14ac:dyDescent="0.35">
      <c r="A63" s="5">
        <v>58</v>
      </c>
      <c r="B63" s="36" t="s">
        <v>149</v>
      </c>
      <c r="C63" s="18">
        <v>0</v>
      </c>
      <c r="D63" s="5">
        <v>0</v>
      </c>
      <c r="E63" s="5"/>
      <c r="F63" s="5">
        <v>0</v>
      </c>
      <c r="G63" s="5">
        <v>0</v>
      </c>
      <c r="H63" s="5"/>
      <c r="I63" s="5">
        <v>10</v>
      </c>
      <c r="J63" s="18">
        <v>0</v>
      </c>
      <c r="K63" s="5"/>
      <c r="L63" s="5">
        <v>10</v>
      </c>
      <c r="M63" s="18">
        <v>0</v>
      </c>
      <c r="N63" s="5"/>
      <c r="O63" s="18">
        <v>0</v>
      </c>
      <c r="P63" s="18">
        <v>0</v>
      </c>
      <c r="Q63" s="5"/>
      <c r="R63" s="18">
        <v>0</v>
      </c>
      <c r="S63" s="18">
        <v>0</v>
      </c>
      <c r="T63" s="5"/>
      <c r="U63" s="11">
        <f t="shared" si="6"/>
        <v>20</v>
      </c>
      <c r="V63" s="19">
        <f t="shared" si="7"/>
        <v>21</v>
      </c>
      <c r="W63" s="16"/>
      <c r="X63" s="54">
        <v>0</v>
      </c>
      <c r="Y63" s="14">
        <v>0</v>
      </c>
      <c r="Z63" s="14"/>
      <c r="AA63" s="14"/>
      <c r="AB63" s="14"/>
      <c r="AC63" s="14"/>
      <c r="AD63" s="14"/>
      <c r="AE63" s="14"/>
      <c r="AF63" s="17"/>
      <c r="AG63" s="14"/>
      <c r="AH63" s="14"/>
      <c r="AI63" s="9">
        <f t="shared" si="4"/>
        <v>21</v>
      </c>
      <c r="AJ63" s="10"/>
      <c r="AK63" s="19">
        <f t="shared" si="5"/>
        <v>21</v>
      </c>
    </row>
    <row r="64" spans="1:37" x14ac:dyDescent="0.35">
      <c r="A64" s="5">
        <v>59</v>
      </c>
      <c r="B64" s="36" t="s">
        <v>150</v>
      </c>
      <c r="C64" s="18">
        <v>0</v>
      </c>
      <c r="D64" s="5">
        <v>0</v>
      </c>
      <c r="E64" s="5"/>
      <c r="F64" s="5">
        <v>0</v>
      </c>
      <c r="G64" s="5">
        <v>0</v>
      </c>
      <c r="H64" s="5"/>
      <c r="I64" s="5">
        <v>10</v>
      </c>
      <c r="J64" s="18">
        <v>0</v>
      </c>
      <c r="K64" s="5"/>
      <c r="L64" s="5">
        <v>10</v>
      </c>
      <c r="M64" s="18">
        <v>0</v>
      </c>
      <c r="N64" s="5"/>
      <c r="O64" s="18">
        <v>0</v>
      </c>
      <c r="P64" s="18">
        <v>0</v>
      </c>
      <c r="Q64" s="5"/>
      <c r="R64" s="18">
        <v>0</v>
      </c>
      <c r="S64" s="18">
        <v>0</v>
      </c>
      <c r="T64" s="5"/>
      <c r="U64" s="11">
        <f t="shared" si="6"/>
        <v>20</v>
      </c>
      <c r="V64" s="19">
        <f t="shared" si="7"/>
        <v>21</v>
      </c>
      <c r="W64" s="16"/>
      <c r="X64" s="54">
        <v>0</v>
      </c>
      <c r="Y64" s="14">
        <v>0</v>
      </c>
      <c r="Z64" s="14"/>
      <c r="AA64" s="14"/>
      <c r="AB64" s="14"/>
      <c r="AC64" s="14"/>
      <c r="AD64" s="14"/>
      <c r="AE64" s="14"/>
      <c r="AF64" s="17"/>
      <c r="AG64" s="14"/>
      <c r="AH64" s="14"/>
      <c r="AI64" s="9">
        <f t="shared" si="4"/>
        <v>21</v>
      </c>
      <c r="AJ64" s="10"/>
      <c r="AK64" s="19">
        <f t="shared" si="5"/>
        <v>21</v>
      </c>
    </row>
    <row r="65" spans="1:37" x14ac:dyDescent="0.35">
      <c r="A65" s="5">
        <v>60</v>
      </c>
      <c r="B65" s="36" t="s">
        <v>151</v>
      </c>
      <c r="C65" s="18">
        <v>0</v>
      </c>
      <c r="D65" s="5">
        <v>0</v>
      </c>
      <c r="E65" s="5"/>
      <c r="F65" s="5">
        <v>0</v>
      </c>
      <c r="G65" s="5">
        <v>0</v>
      </c>
      <c r="H65" s="5"/>
      <c r="I65" s="5">
        <v>10</v>
      </c>
      <c r="J65" s="18">
        <v>0</v>
      </c>
      <c r="K65" s="5"/>
      <c r="L65" s="5">
        <v>10</v>
      </c>
      <c r="M65" s="18">
        <v>0</v>
      </c>
      <c r="N65" s="5"/>
      <c r="O65" s="18">
        <v>0</v>
      </c>
      <c r="P65" s="18">
        <v>0</v>
      </c>
      <c r="Q65" s="5"/>
      <c r="R65" s="18">
        <v>0</v>
      </c>
      <c r="S65" s="18">
        <v>0</v>
      </c>
      <c r="T65" s="5"/>
      <c r="U65" s="11">
        <f t="shared" si="6"/>
        <v>20</v>
      </c>
      <c r="V65" s="19">
        <f t="shared" si="7"/>
        <v>21</v>
      </c>
      <c r="W65" s="16"/>
      <c r="X65" s="54">
        <v>0</v>
      </c>
      <c r="Y65" s="14">
        <v>0</v>
      </c>
      <c r="Z65" s="14"/>
      <c r="AA65" s="14"/>
      <c r="AB65" s="14"/>
      <c r="AC65" s="14"/>
      <c r="AD65" s="14"/>
      <c r="AE65" s="14"/>
      <c r="AF65" s="17"/>
      <c r="AG65" s="14"/>
      <c r="AH65" s="14"/>
      <c r="AI65" s="9">
        <f t="shared" si="4"/>
        <v>21</v>
      </c>
      <c r="AJ65" s="10"/>
      <c r="AK65" s="19">
        <f t="shared" si="5"/>
        <v>21</v>
      </c>
    </row>
    <row r="66" spans="1:37" x14ac:dyDescent="0.35">
      <c r="A66" s="5">
        <v>61</v>
      </c>
      <c r="B66" s="36" t="s">
        <v>152</v>
      </c>
      <c r="C66" s="18">
        <v>0</v>
      </c>
      <c r="D66" s="5">
        <v>0</v>
      </c>
      <c r="E66" s="5"/>
      <c r="F66" s="5">
        <v>0</v>
      </c>
      <c r="G66" s="5">
        <v>0</v>
      </c>
      <c r="H66" s="5"/>
      <c r="I66" s="5">
        <v>0</v>
      </c>
      <c r="J66" s="18">
        <v>0</v>
      </c>
      <c r="K66" s="5"/>
      <c r="L66" s="5">
        <v>10</v>
      </c>
      <c r="M66" s="18">
        <v>0</v>
      </c>
      <c r="N66" s="5"/>
      <c r="O66" s="18">
        <v>10</v>
      </c>
      <c r="P66" s="18">
        <v>0</v>
      </c>
      <c r="Q66" s="5"/>
      <c r="R66" s="18">
        <v>0</v>
      </c>
      <c r="S66" s="18">
        <v>0</v>
      </c>
      <c r="T66" s="5"/>
      <c r="U66" s="11">
        <f t="shared" si="6"/>
        <v>20</v>
      </c>
      <c r="V66" s="19">
        <f t="shared" si="7"/>
        <v>21</v>
      </c>
      <c r="W66" s="16"/>
      <c r="X66" s="54">
        <v>0</v>
      </c>
      <c r="Y66" s="14">
        <v>0</v>
      </c>
      <c r="Z66" s="14"/>
      <c r="AA66" s="14"/>
      <c r="AB66" s="14"/>
      <c r="AC66" s="14"/>
      <c r="AD66" s="14"/>
      <c r="AE66" s="14"/>
      <c r="AF66" s="17"/>
      <c r="AG66" s="14"/>
      <c r="AH66" s="14"/>
      <c r="AI66" s="9">
        <f t="shared" si="4"/>
        <v>21</v>
      </c>
      <c r="AJ66" s="10"/>
      <c r="AK66" s="19">
        <f t="shared" si="5"/>
        <v>21</v>
      </c>
    </row>
    <row r="67" spans="1:37" x14ac:dyDescent="0.35">
      <c r="A67" s="5">
        <v>62</v>
      </c>
      <c r="B67" s="36" t="s">
        <v>186</v>
      </c>
      <c r="C67" s="18">
        <v>0</v>
      </c>
      <c r="D67" s="5">
        <v>0</v>
      </c>
      <c r="E67" s="5"/>
      <c r="F67" s="5">
        <v>0</v>
      </c>
      <c r="G67" s="5">
        <v>0</v>
      </c>
      <c r="H67" s="5"/>
      <c r="I67" s="5">
        <v>0</v>
      </c>
      <c r="J67" s="18">
        <v>0</v>
      </c>
      <c r="K67" s="5"/>
      <c r="L67" s="5">
        <v>10</v>
      </c>
      <c r="M67" s="18">
        <v>0</v>
      </c>
      <c r="N67" s="5"/>
      <c r="O67" s="18">
        <v>10</v>
      </c>
      <c r="P67" s="18">
        <v>0</v>
      </c>
      <c r="Q67" s="5"/>
      <c r="R67" s="18">
        <v>0</v>
      </c>
      <c r="S67" s="18">
        <v>0</v>
      </c>
      <c r="T67" s="5"/>
      <c r="U67" s="11">
        <f t="shared" si="6"/>
        <v>20</v>
      </c>
      <c r="V67" s="19">
        <f t="shared" si="7"/>
        <v>21</v>
      </c>
      <c r="W67" s="16"/>
      <c r="X67" s="54">
        <v>0</v>
      </c>
      <c r="Y67" s="14">
        <v>0</v>
      </c>
      <c r="Z67" s="14"/>
      <c r="AA67" s="14"/>
      <c r="AB67" s="14"/>
      <c r="AC67" s="14"/>
      <c r="AD67" s="14"/>
      <c r="AE67" s="14"/>
      <c r="AF67" s="17"/>
      <c r="AG67" s="14"/>
      <c r="AH67" s="14"/>
      <c r="AI67" s="9">
        <f t="shared" si="4"/>
        <v>21</v>
      </c>
      <c r="AJ67" s="10"/>
      <c r="AK67" s="19">
        <f t="shared" si="5"/>
        <v>21</v>
      </c>
    </row>
    <row r="68" spans="1:37" x14ac:dyDescent="0.35">
      <c r="A68" s="5">
        <v>63</v>
      </c>
      <c r="B68" s="36" t="s">
        <v>66</v>
      </c>
      <c r="C68" s="18">
        <v>0</v>
      </c>
      <c r="D68" s="5">
        <v>0</v>
      </c>
      <c r="E68" s="5"/>
      <c r="F68" s="5">
        <v>0</v>
      </c>
      <c r="G68" s="5">
        <v>0</v>
      </c>
      <c r="H68" s="5"/>
      <c r="I68" s="5">
        <v>0</v>
      </c>
      <c r="J68" s="18">
        <v>0</v>
      </c>
      <c r="K68" s="5"/>
      <c r="L68" s="5">
        <v>10</v>
      </c>
      <c r="M68" s="18">
        <v>0</v>
      </c>
      <c r="N68" s="5"/>
      <c r="O68" s="18">
        <v>10</v>
      </c>
      <c r="P68" s="18">
        <v>0</v>
      </c>
      <c r="Q68" s="5"/>
      <c r="R68" s="18">
        <v>0</v>
      </c>
      <c r="S68" s="18">
        <v>0</v>
      </c>
      <c r="T68" s="5"/>
      <c r="U68" s="11">
        <f t="shared" si="6"/>
        <v>20</v>
      </c>
      <c r="V68" s="19">
        <f t="shared" si="7"/>
        <v>21</v>
      </c>
      <c r="W68" s="16"/>
      <c r="X68" s="54">
        <v>0</v>
      </c>
      <c r="Y68" s="14">
        <v>0</v>
      </c>
      <c r="Z68" s="14"/>
      <c r="AA68" s="14"/>
      <c r="AB68" s="14"/>
      <c r="AC68" s="14"/>
      <c r="AD68" s="14"/>
      <c r="AE68" s="14"/>
      <c r="AF68" s="17"/>
      <c r="AG68" s="14"/>
      <c r="AH68" s="14"/>
      <c r="AI68" s="9">
        <f t="shared" si="4"/>
        <v>21</v>
      </c>
      <c r="AJ68" s="10"/>
      <c r="AK68" s="19">
        <f t="shared" si="5"/>
        <v>21</v>
      </c>
    </row>
    <row r="69" spans="1:37" x14ac:dyDescent="0.35">
      <c r="A69" s="5">
        <v>64</v>
      </c>
      <c r="B69" s="36" t="s">
        <v>188</v>
      </c>
      <c r="C69" s="18">
        <v>0</v>
      </c>
      <c r="D69" s="5">
        <v>0</v>
      </c>
      <c r="E69" s="5"/>
      <c r="F69" s="5">
        <v>0</v>
      </c>
      <c r="G69" s="5">
        <v>0</v>
      </c>
      <c r="H69" s="5"/>
      <c r="I69" s="5">
        <v>0</v>
      </c>
      <c r="J69" s="18">
        <v>0</v>
      </c>
      <c r="K69" s="5"/>
      <c r="L69" s="5">
        <v>10</v>
      </c>
      <c r="M69" s="18">
        <v>0</v>
      </c>
      <c r="N69" s="5"/>
      <c r="O69" s="18">
        <v>10</v>
      </c>
      <c r="P69" s="18">
        <v>0</v>
      </c>
      <c r="Q69" s="5"/>
      <c r="R69" s="18">
        <v>0</v>
      </c>
      <c r="S69" s="18">
        <v>0</v>
      </c>
      <c r="T69" s="5"/>
      <c r="U69" s="11">
        <f t="shared" si="6"/>
        <v>20</v>
      </c>
      <c r="V69" s="19">
        <f t="shared" si="7"/>
        <v>21</v>
      </c>
      <c r="W69" s="16"/>
      <c r="X69" s="54">
        <v>0</v>
      </c>
      <c r="Y69" s="14">
        <v>0</v>
      </c>
      <c r="Z69" s="14"/>
      <c r="AA69" s="14"/>
      <c r="AB69" s="14"/>
      <c r="AC69" s="14"/>
      <c r="AD69" s="14"/>
      <c r="AE69" s="14"/>
      <c r="AF69" s="17"/>
      <c r="AG69" s="14"/>
      <c r="AH69" s="14"/>
      <c r="AI69" s="9">
        <f t="shared" si="4"/>
        <v>21</v>
      </c>
      <c r="AJ69" s="10"/>
      <c r="AK69" s="19">
        <f t="shared" si="5"/>
        <v>21</v>
      </c>
    </row>
    <row r="70" spans="1:37" x14ac:dyDescent="0.35">
      <c r="A70" s="5">
        <v>65</v>
      </c>
      <c r="B70" s="36" t="s">
        <v>216</v>
      </c>
      <c r="C70" s="18">
        <v>0</v>
      </c>
      <c r="D70" s="5">
        <v>0</v>
      </c>
      <c r="E70" s="5"/>
      <c r="F70" s="5">
        <v>0</v>
      </c>
      <c r="G70" s="5">
        <v>0</v>
      </c>
      <c r="H70" s="5"/>
      <c r="I70" s="18">
        <v>0</v>
      </c>
      <c r="J70" s="18">
        <v>0</v>
      </c>
      <c r="K70" s="5"/>
      <c r="L70" s="18">
        <v>0</v>
      </c>
      <c r="M70" s="18">
        <v>0</v>
      </c>
      <c r="N70" s="5"/>
      <c r="O70" s="18">
        <v>0</v>
      </c>
      <c r="P70" s="18">
        <v>0</v>
      </c>
      <c r="Q70" s="5"/>
      <c r="R70" s="18">
        <v>10</v>
      </c>
      <c r="S70" s="18">
        <v>4</v>
      </c>
      <c r="T70" s="5"/>
      <c r="U70" s="11">
        <f t="shared" si="6"/>
        <v>14</v>
      </c>
      <c r="V70" s="19">
        <f t="shared" si="7"/>
        <v>11</v>
      </c>
      <c r="W70" s="16"/>
      <c r="X70" s="54">
        <v>10</v>
      </c>
      <c r="Y70" s="14">
        <v>0</v>
      </c>
      <c r="Z70" s="14"/>
      <c r="AA70" s="14"/>
      <c r="AB70" s="14"/>
      <c r="AC70" s="14"/>
      <c r="AD70" s="14"/>
      <c r="AE70" s="14"/>
      <c r="AF70" s="17"/>
      <c r="AG70" s="14"/>
      <c r="AH70" s="14"/>
      <c r="AI70" s="9">
        <f t="shared" ref="AI70:AI101" si="8">SUM(V70:AH70)</f>
        <v>21</v>
      </c>
      <c r="AJ70" s="10"/>
      <c r="AK70" s="19">
        <f t="shared" ref="AK70:AK101" si="9">+AI70-AJ70</f>
        <v>21</v>
      </c>
    </row>
    <row r="71" spans="1:37" x14ac:dyDescent="0.35">
      <c r="A71" s="5">
        <v>66</v>
      </c>
      <c r="B71" s="36" t="s">
        <v>220</v>
      </c>
      <c r="C71" s="18">
        <v>0</v>
      </c>
      <c r="D71" s="5">
        <v>0</v>
      </c>
      <c r="E71" s="5"/>
      <c r="F71" s="5">
        <v>0</v>
      </c>
      <c r="G71" s="5">
        <v>0</v>
      </c>
      <c r="H71" s="5"/>
      <c r="I71" s="18">
        <v>0</v>
      </c>
      <c r="J71" s="18">
        <v>0</v>
      </c>
      <c r="K71" s="5"/>
      <c r="L71" s="18">
        <v>0</v>
      </c>
      <c r="M71" s="18">
        <v>0</v>
      </c>
      <c r="N71" s="5"/>
      <c r="O71" s="18">
        <v>0</v>
      </c>
      <c r="P71" s="18">
        <v>0</v>
      </c>
      <c r="Q71" s="5"/>
      <c r="R71" s="18">
        <v>0</v>
      </c>
      <c r="S71" s="18">
        <v>0</v>
      </c>
      <c r="T71" s="5"/>
      <c r="U71" s="11">
        <f t="shared" ref="U71:U102" si="10">SUM(C71:T71)</f>
        <v>0</v>
      </c>
      <c r="V71" s="19">
        <f>+C71+F71+I71+L71+O71+R71</f>
        <v>0</v>
      </c>
      <c r="W71" s="16"/>
      <c r="X71" s="54">
        <v>10</v>
      </c>
      <c r="Y71" s="14">
        <v>4</v>
      </c>
      <c r="Z71" s="14"/>
      <c r="AA71" s="14"/>
      <c r="AB71" s="14"/>
      <c r="AC71" s="14"/>
      <c r="AD71" s="14"/>
      <c r="AE71" s="14"/>
      <c r="AF71" s="17"/>
      <c r="AG71" s="14"/>
      <c r="AH71" s="14"/>
      <c r="AI71" s="9">
        <f t="shared" si="8"/>
        <v>14</v>
      </c>
      <c r="AJ71" s="10"/>
      <c r="AK71" s="19">
        <f t="shared" si="9"/>
        <v>14</v>
      </c>
    </row>
    <row r="72" spans="1:37" x14ac:dyDescent="0.35">
      <c r="A72" s="5">
        <v>67</v>
      </c>
      <c r="B72" s="13" t="s">
        <v>35</v>
      </c>
      <c r="C72" s="5">
        <v>10</v>
      </c>
      <c r="D72" s="5">
        <v>16</v>
      </c>
      <c r="E72" s="5"/>
      <c r="F72" s="5">
        <v>0</v>
      </c>
      <c r="G72" s="18">
        <v>0</v>
      </c>
      <c r="H72" s="18"/>
      <c r="I72" s="18">
        <v>0</v>
      </c>
      <c r="J72" s="18">
        <v>0</v>
      </c>
      <c r="K72" s="18"/>
      <c r="L72" s="18">
        <v>0</v>
      </c>
      <c r="M72" s="18">
        <v>0</v>
      </c>
      <c r="N72" s="18"/>
      <c r="O72" s="18">
        <v>0</v>
      </c>
      <c r="P72" s="18">
        <v>0</v>
      </c>
      <c r="Q72" s="18"/>
      <c r="R72" s="18">
        <v>0</v>
      </c>
      <c r="S72" s="18">
        <v>0</v>
      </c>
      <c r="T72" s="18"/>
      <c r="U72" s="11">
        <f t="shared" si="10"/>
        <v>26</v>
      </c>
      <c r="V72" s="19">
        <f t="shared" ref="V72:V82" si="11">+C72+F72+I72+L72+O72+R72+1</f>
        <v>11</v>
      </c>
      <c r="W72" s="16"/>
      <c r="X72" s="54">
        <v>0</v>
      </c>
      <c r="Y72" s="14">
        <v>0</v>
      </c>
      <c r="Z72" s="14"/>
      <c r="AA72" s="14"/>
      <c r="AB72" s="14"/>
      <c r="AC72" s="14"/>
      <c r="AD72" s="14"/>
      <c r="AE72" s="14"/>
      <c r="AF72" s="17"/>
      <c r="AG72" s="14"/>
      <c r="AH72" s="14"/>
      <c r="AI72" s="9">
        <f t="shared" si="8"/>
        <v>11</v>
      </c>
      <c r="AJ72" s="10"/>
      <c r="AK72" s="19">
        <f t="shared" si="9"/>
        <v>11</v>
      </c>
    </row>
    <row r="73" spans="1:37" x14ac:dyDescent="0.35">
      <c r="A73" s="5">
        <v>68</v>
      </c>
      <c r="B73" s="36" t="s">
        <v>105</v>
      </c>
      <c r="C73" s="18">
        <v>0</v>
      </c>
      <c r="D73" s="5">
        <v>0</v>
      </c>
      <c r="E73" s="5"/>
      <c r="F73" s="5">
        <v>10</v>
      </c>
      <c r="G73" s="5">
        <v>12</v>
      </c>
      <c r="H73" s="5"/>
      <c r="I73" s="18">
        <v>0</v>
      </c>
      <c r="J73" s="18">
        <v>0</v>
      </c>
      <c r="K73" s="5"/>
      <c r="L73" s="18">
        <v>0</v>
      </c>
      <c r="M73" s="18">
        <v>0</v>
      </c>
      <c r="N73" s="5"/>
      <c r="O73" s="18">
        <v>0</v>
      </c>
      <c r="P73" s="18">
        <v>0</v>
      </c>
      <c r="Q73" s="5"/>
      <c r="R73" s="18">
        <v>0</v>
      </c>
      <c r="S73" s="18">
        <v>0</v>
      </c>
      <c r="T73" s="5"/>
      <c r="U73" s="11">
        <f t="shared" si="10"/>
        <v>22</v>
      </c>
      <c r="V73" s="19">
        <f t="shared" si="11"/>
        <v>11</v>
      </c>
      <c r="W73" s="16"/>
      <c r="X73" s="54">
        <v>0</v>
      </c>
      <c r="Y73" s="14">
        <v>0</v>
      </c>
      <c r="Z73" s="14"/>
      <c r="AA73" s="14"/>
      <c r="AB73" s="14"/>
      <c r="AC73" s="14"/>
      <c r="AD73" s="14"/>
      <c r="AE73" s="14"/>
      <c r="AF73" s="17"/>
      <c r="AG73" s="14"/>
      <c r="AH73" s="14"/>
      <c r="AI73" s="9">
        <f t="shared" si="8"/>
        <v>11</v>
      </c>
      <c r="AJ73" s="10"/>
      <c r="AK73" s="19">
        <f t="shared" si="9"/>
        <v>11</v>
      </c>
    </row>
    <row r="74" spans="1:37" x14ac:dyDescent="0.35">
      <c r="A74" s="5">
        <v>69</v>
      </c>
      <c r="B74" s="36" t="s">
        <v>214</v>
      </c>
      <c r="C74" s="18">
        <v>0</v>
      </c>
      <c r="D74" s="5">
        <v>0</v>
      </c>
      <c r="E74" s="5"/>
      <c r="F74" s="5">
        <v>0</v>
      </c>
      <c r="G74" s="5">
        <v>0</v>
      </c>
      <c r="H74" s="5"/>
      <c r="I74" s="18">
        <v>0</v>
      </c>
      <c r="J74" s="18">
        <v>0</v>
      </c>
      <c r="K74" s="5"/>
      <c r="L74" s="18">
        <v>0</v>
      </c>
      <c r="M74" s="18">
        <v>0</v>
      </c>
      <c r="N74" s="5"/>
      <c r="O74" s="18">
        <v>0</v>
      </c>
      <c r="P74" s="18">
        <v>0</v>
      </c>
      <c r="Q74" s="5"/>
      <c r="R74" s="18">
        <v>10</v>
      </c>
      <c r="S74" s="18">
        <v>12</v>
      </c>
      <c r="T74" s="5"/>
      <c r="U74" s="11">
        <f t="shared" si="10"/>
        <v>22</v>
      </c>
      <c r="V74" s="19">
        <f t="shared" si="11"/>
        <v>11</v>
      </c>
      <c r="W74" s="16"/>
      <c r="X74" s="54">
        <v>0</v>
      </c>
      <c r="Y74" s="14">
        <v>0</v>
      </c>
      <c r="Z74" s="14"/>
      <c r="AA74" s="14"/>
      <c r="AB74" s="14"/>
      <c r="AC74" s="14"/>
      <c r="AD74" s="14"/>
      <c r="AE74" s="14"/>
      <c r="AF74" s="17"/>
      <c r="AG74" s="14"/>
      <c r="AH74" s="14"/>
      <c r="AI74" s="9">
        <f t="shared" si="8"/>
        <v>11</v>
      </c>
      <c r="AJ74" s="10"/>
      <c r="AK74" s="19">
        <f t="shared" si="9"/>
        <v>11</v>
      </c>
    </row>
    <row r="75" spans="1:37" x14ac:dyDescent="0.35">
      <c r="A75" s="5">
        <v>70</v>
      </c>
      <c r="B75" s="36" t="s">
        <v>215</v>
      </c>
      <c r="C75" s="18">
        <v>0</v>
      </c>
      <c r="D75" s="5">
        <v>0</v>
      </c>
      <c r="E75" s="5"/>
      <c r="F75" s="5">
        <v>0</v>
      </c>
      <c r="G75" s="5">
        <v>0</v>
      </c>
      <c r="H75" s="5"/>
      <c r="I75" s="18">
        <v>0</v>
      </c>
      <c r="J75" s="18">
        <v>0</v>
      </c>
      <c r="K75" s="5"/>
      <c r="L75" s="18">
        <v>0</v>
      </c>
      <c r="M75" s="18">
        <v>0</v>
      </c>
      <c r="N75" s="5"/>
      <c r="O75" s="18">
        <v>0</v>
      </c>
      <c r="P75" s="18">
        <v>0</v>
      </c>
      <c r="Q75" s="5"/>
      <c r="R75" s="18">
        <v>10</v>
      </c>
      <c r="S75" s="18">
        <v>9</v>
      </c>
      <c r="T75" s="5"/>
      <c r="U75" s="11">
        <f t="shared" si="10"/>
        <v>19</v>
      </c>
      <c r="V75" s="19">
        <f t="shared" si="11"/>
        <v>11</v>
      </c>
      <c r="W75" s="16"/>
      <c r="X75" s="54">
        <v>0</v>
      </c>
      <c r="Y75" s="14">
        <v>0</v>
      </c>
      <c r="Z75" s="14"/>
      <c r="AA75" s="14"/>
      <c r="AB75" s="14"/>
      <c r="AC75" s="14"/>
      <c r="AD75" s="14"/>
      <c r="AE75" s="14"/>
      <c r="AF75" s="17"/>
      <c r="AG75" s="14"/>
      <c r="AH75" s="14"/>
      <c r="AI75" s="9">
        <f t="shared" si="8"/>
        <v>11</v>
      </c>
      <c r="AJ75" s="10"/>
      <c r="AK75" s="19">
        <f t="shared" si="9"/>
        <v>11</v>
      </c>
    </row>
    <row r="76" spans="1:37" x14ac:dyDescent="0.35">
      <c r="A76" s="5">
        <v>71</v>
      </c>
      <c r="B76" s="13" t="s">
        <v>18</v>
      </c>
      <c r="C76" s="5">
        <v>10</v>
      </c>
      <c r="D76" s="18">
        <v>5</v>
      </c>
      <c r="E76" s="18"/>
      <c r="F76" s="18">
        <v>0</v>
      </c>
      <c r="G76" s="18">
        <v>0</v>
      </c>
      <c r="H76" s="18"/>
      <c r="I76" s="18">
        <v>0</v>
      </c>
      <c r="J76" s="18">
        <v>0</v>
      </c>
      <c r="K76" s="18"/>
      <c r="L76" s="18">
        <v>0</v>
      </c>
      <c r="M76" s="18">
        <v>0</v>
      </c>
      <c r="N76" s="18"/>
      <c r="O76" s="18">
        <v>0</v>
      </c>
      <c r="P76" s="18">
        <v>0</v>
      </c>
      <c r="Q76" s="18"/>
      <c r="R76" s="18">
        <v>0</v>
      </c>
      <c r="S76" s="18">
        <v>0</v>
      </c>
      <c r="T76" s="18"/>
      <c r="U76" s="11">
        <f t="shared" si="10"/>
        <v>15</v>
      </c>
      <c r="V76" s="19">
        <f t="shared" si="11"/>
        <v>11</v>
      </c>
      <c r="W76" s="16"/>
      <c r="X76" s="54">
        <v>0</v>
      </c>
      <c r="Y76" s="14">
        <v>0</v>
      </c>
      <c r="Z76" s="14"/>
      <c r="AA76" s="14"/>
      <c r="AB76" s="14"/>
      <c r="AC76" s="14"/>
      <c r="AD76" s="14"/>
      <c r="AE76" s="14"/>
      <c r="AF76" s="17"/>
      <c r="AG76" s="14"/>
      <c r="AH76" s="14"/>
      <c r="AI76" s="9">
        <f t="shared" si="8"/>
        <v>11</v>
      </c>
      <c r="AJ76" s="10"/>
      <c r="AK76" s="19">
        <f t="shared" si="9"/>
        <v>11</v>
      </c>
    </row>
    <row r="77" spans="1:37" x14ac:dyDescent="0.35">
      <c r="A77" s="5">
        <v>72</v>
      </c>
      <c r="B77" s="36" t="s">
        <v>43</v>
      </c>
      <c r="C77" s="18">
        <v>0</v>
      </c>
      <c r="D77" s="5">
        <v>0</v>
      </c>
      <c r="E77" s="5"/>
      <c r="F77" s="5">
        <v>10</v>
      </c>
      <c r="G77" s="5">
        <v>1</v>
      </c>
      <c r="H77" s="5"/>
      <c r="I77" s="18">
        <v>0</v>
      </c>
      <c r="J77" s="18">
        <v>0</v>
      </c>
      <c r="K77" s="5"/>
      <c r="L77" s="18">
        <v>0</v>
      </c>
      <c r="M77" s="18">
        <v>0</v>
      </c>
      <c r="N77" s="5"/>
      <c r="O77" s="18">
        <v>0</v>
      </c>
      <c r="P77" s="18">
        <v>0</v>
      </c>
      <c r="Q77" s="5"/>
      <c r="R77" s="18">
        <v>0</v>
      </c>
      <c r="S77" s="18">
        <v>0</v>
      </c>
      <c r="T77" s="5"/>
      <c r="U77" s="11">
        <f t="shared" si="10"/>
        <v>11</v>
      </c>
      <c r="V77" s="19">
        <f t="shared" si="11"/>
        <v>11</v>
      </c>
      <c r="W77" s="16"/>
      <c r="X77" s="54">
        <v>0</v>
      </c>
      <c r="Y77" s="14">
        <v>0</v>
      </c>
      <c r="Z77" s="14"/>
      <c r="AA77" s="14"/>
      <c r="AB77" s="14"/>
      <c r="AC77" s="14"/>
      <c r="AD77" s="14"/>
      <c r="AE77" s="14"/>
      <c r="AF77" s="17"/>
      <c r="AG77" s="14"/>
      <c r="AH77" s="14"/>
      <c r="AI77" s="9">
        <f t="shared" si="8"/>
        <v>11</v>
      </c>
      <c r="AJ77" s="10"/>
      <c r="AK77" s="19">
        <f t="shared" si="9"/>
        <v>11</v>
      </c>
    </row>
    <row r="78" spans="1:37" x14ac:dyDescent="0.35">
      <c r="A78" s="5">
        <v>73</v>
      </c>
      <c r="B78" s="13" t="s">
        <v>37</v>
      </c>
      <c r="C78" s="5">
        <v>10</v>
      </c>
      <c r="D78" s="18">
        <v>0</v>
      </c>
      <c r="E78" s="18"/>
      <c r="F78" s="18">
        <v>0</v>
      </c>
      <c r="G78" s="18">
        <v>0</v>
      </c>
      <c r="H78" s="18"/>
      <c r="I78" s="18">
        <v>0</v>
      </c>
      <c r="J78" s="18">
        <v>0</v>
      </c>
      <c r="K78" s="18"/>
      <c r="L78" s="18">
        <v>0</v>
      </c>
      <c r="M78" s="18">
        <v>0</v>
      </c>
      <c r="N78" s="18"/>
      <c r="O78" s="18">
        <v>0</v>
      </c>
      <c r="P78" s="18">
        <v>0</v>
      </c>
      <c r="Q78" s="18"/>
      <c r="R78" s="18">
        <v>0</v>
      </c>
      <c r="S78" s="18">
        <v>0</v>
      </c>
      <c r="T78" s="18"/>
      <c r="U78" s="11">
        <f t="shared" si="10"/>
        <v>10</v>
      </c>
      <c r="V78" s="19">
        <f t="shared" si="11"/>
        <v>11</v>
      </c>
      <c r="W78" s="16"/>
      <c r="X78" s="54">
        <v>0</v>
      </c>
      <c r="Y78" s="14">
        <v>0</v>
      </c>
      <c r="Z78" s="14"/>
      <c r="AA78" s="14"/>
      <c r="AB78" s="14"/>
      <c r="AC78" s="14"/>
      <c r="AD78" s="14"/>
      <c r="AE78" s="14"/>
      <c r="AF78" s="17"/>
      <c r="AG78" s="14"/>
      <c r="AH78" s="14"/>
      <c r="AI78" s="9">
        <f t="shared" si="8"/>
        <v>11</v>
      </c>
      <c r="AJ78" s="10"/>
      <c r="AK78" s="19">
        <f t="shared" si="9"/>
        <v>11</v>
      </c>
    </row>
    <row r="79" spans="1:37" x14ac:dyDescent="0.35">
      <c r="A79" s="5">
        <v>74</v>
      </c>
      <c r="B79" s="13" t="s">
        <v>16</v>
      </c>
      <c r="C79" s="5">
        <v>10</v>
      </c>
      <c r="D79" s="18">
        <v>0</v>
      </c>
      <c r="E79" s="18"/>
      <c r="F79" s="18">
        <v>0</v>
      </c>
      <c r="G79" s="18">
        <v>0</v>
      </c>
      <c r="H79" s="18"/>
      <c r="I79" s="18">
        <v>0</v>
      </c>
      <c r="J79" s="18">
        <v>0</v>
      </c>
      <c r="K79" s="18"/>
      <c r="L79" s="18">
        <v>0</v>
      </c>
      <c r="M79" s="18">
        <v>0</v>
      </c>
      <c r="N79" s="18"/>
      <c r="O79" s="18">
        <v>0</v>
      </c>
      <c r="P79" s="18">
        <v>0</v>
      </c>
      <c r="Q79" s="18"/>
      <c r="R79" s="18">
        <v>0</v>
      </c>
      <c r="S79" s="18">
        <v>0</v>
      </c>
      <c r="T79" s="18"/>
      <c r="U79" s="11">
        <f t="shared" si="10"/>
        <v>10</v>
      </c>
      <c r="V79" s="19">
        <f t="shared" si="11"/>
        <v>11</v>
      </c>
      <c r="W79" s="16"/>
      <c r="X79" s="54">
        <v>0</v>
      </c>
      <c r="Y79" s="14">
        <v>0</v>
      </c>
      <c r="Z79" s="14"/>
      <c r="AA79" s="14"/>
      <c r="AB79" s="14"/>
      <c r="AC79" s="14"/>
      <c r="AD79" s="14"/>
      <c r="AE79" s="14"/>
      <c r="AF79" s="17"/>
      <c r="AG79" s="14"/>
      <c r="AH79" s="14"/>
      <c r="AI79" s="9">
        <f t="shared" si="8"/>
        <v>11</v>
      </c>
      <c r="AJ79" s="10"/>
      <c r="AK79" s="19">
        <f t="shared" si="9"/>
        <v>11</v>
      </c>
    </row>
    <row r="80" spans="1:37" x14ac:dyDescent="0.35">
      <c r="A80" s="5">
        <v>75</v>
      </c>
      <c r="B80" s="36" t="s">
        <v>108</v>
      </c>
      <c r="C80" s="18">
        <v>0</v>
      </c>
      <c r="D80" s="5">
        <v>0</v>
      </c>
      <c r="E80" s="5"/>
      <c r="F80" s="5">
        <v>10</v>
      </c>
      <c r="G80" s="5">
        <v>0</v>
      </c>
      <c r="H80" s="5"/>
      <c r="I80" s="18">
        <v>0</v>
      </c>
      <c r="J80" s="18">
        <v>0</v>
      </c>
      <c r="K80" s="5"/>
      <c r="L80" s="18">
        <v>0</v>
      </c>
      <c r="M80" s="18">
        <v>0</v>
      </c>
      <c r="N80" s="5"/>
      <c r="O80" s="18">
        <v>0</v>
      </c>
      <c r="P80" s="18">
        <v>0</v>
      </c>
      <c r="Q80" s="5"/>
      <c r="R80" s="18">
        <v>0</v>
      </c>
      <c r="S80" s="18">
        <v>0</v>
      </c>
      <c r="T80" s="5"/>
      <c r="U80" s="11">
        <f t="shared" si="10"/>
        <v>10</v>
      </c>
      <c r="V80" s="19">
        <f t="shared" si="11"/>
        <v>11</v>
      </c>
      <c r="W80" s="16"/>
      <c r="X80" s="54">
        <v>0</v>
      </c>
      <c r="Y80" s="14">
        <v>0</v>
      </c>
      <c r="Z80" s="14"/>
      <c r="AA80" s="14"/>
      <c r="AB80" s="14"/>
      <c r="AC80" s="14"/>
      <c r="AD80" s="14"/>
      <c r="AE80" s="14"/>
      <c r="AF80" s="17"/>
      <c r="AG80" s="14"/>
      <c r="AH80" s="14"/>
      <c r="AI80" s="9">
        <f t="shared" si="8"/>
        <v>11</v>
      </c>
      <c r="AJ80" s="10"/>
      <c r="AK80" s="19">
        <f t="shared" si="9"/>
        <v>11</v>
      </c>
    </row>
    <row r="81" spans="1:37" x14ac:dyDescent="0.35">
      <c r="A81" s="5">
        <v>76</v>
      </c>
      <c r="B81" s="36" t="s">
        <v>110</v>
      </c>
      <c r="C81" s="18">
        <v>0</v>
      </c>
      <c r="D81" s="5">
        <v>0</v>
      </c>
      <c r="E81" s="5"/>
      <c r="F81" s="5">
        <v>10</v>
      </c>
      <c r="G81" s="5">
        <v>0</v>
      </c>
      <c r="H81" s="5"/>
      <c r="I81" s="18">
        <v>0</v>
      </c>
      <c r="J81" s="18">
        <v>0</v>
      </c>
      <c r="K81" s="5"/>
      <c r="L81" s="18">
        <v>0</v>
      </c>
      <c r="M81" s="18">
        <v>0</v>
      </c>
      <c r="N81" s="5"/>
      <c r="O81" s="18">
        <v>0</v>
      </c>
      <c r="P81" s="18">
        <v>0</v>
      </c>
      <c r="Q81" s="5"/>
      <c r="R81" s="18">
        <v>0</v>
      </c>
      <c r="S81" s="18">
        <v>0</v>
      </c>
      <c r="T81" s="5"/>
      <c r="U81" s="11">
        <f t="shared" si="10"/>
        <v>10</v>
      </c>
      <c r="V81" s="19">
        <f t="shared" si="11"/>
        <v>11</v>
      </c>
      <c r="W81" s="16"/>
      <c r="X81" s="54">
        <v>0</v>
      </c>
      <c r="Y81" s="14">
        <v>0</v>
      </c>
      <c r="Z81" s="14"/>
      <c r="AA81" s="14"/>
      <c r="AB81" s="14"/>
      <c r="AC81" s="14"/>
      <c r="AD81" s="14"/>
      <c r="AE81" s="14"/>
      <c r="AF81" s="17"/>
      <c r="AG81" s="14"/>
      <c r="AH81" s="14"/>
      <c r="AI81" s="9">
        <f t="shared" si="8"/>
        <v>11</v>
      </c>
      <c r="AJ81" s="10"/>
      <c r="AK81" s="19">
        <f t="shared" si="9"/>
        <v>11</v>
      </c>
    </row>
    <row r="82" spans="1:37" x14ac:dyDescent="0.35">
      <c r="A82" s="5">
        <v>77</v>
      </c>
      <c r="B82" s="36" t="s">
        <v>218</v>
      </c>
      <c r="C82" s="18">
        <v>0</v>
      </c>
      <c r="D82" s="5">
        <v>0</v>
      </c>
      <c r="E82" s="5"/>
      <c r="F82" s="5">
        <v>0</v>
      </c>
      <c r="G82" s="5">
        <v>0</v>
      </c>
      <c r="H82" s="5"/>
      <c r="I82" s="18">
        <v>0</v>
      </c>
      <c r="J82" s="18">
        <v>0</v>
      </c>
      <c r="K82" s="5"/>
      <c r="L82" s="18">
        <v>0</v>
      </c>
      <c r="M82" s="18">
        <v>0</v>
      </c>
      <c r="N82" s="5"/>
      <c r="O82" s="18">
        <v>0</v>
      </c>
      <c r="P82" s="18">
        <v>0</v>
      </c>
      <c r="Q82" s="5"/>
      <c r="R82" s="18">
        <v>10</v>
      </c>
      <c r="S82" s="18">
        <v>0</v>
      </c>
      <c r="T82" s="5"/>
      <c r="U82" s="11">
        <f t="shared" si="10"/>
        <v>10</v>
      </c>
      <c r="V82" s="19">
        <f t="shared" si="11"/>
        <v>11</v>
      </c>
      <c r="W82" s="16"/>
      <c r="X82" s="54">
        <v>0</v>
      </c>
      <c r="Y82" s="14">
        <v>0</v>
      </c>
      <c r="Z82" s="14"/>
      <c r="AA82" s="14"/>
      <c r="AB82" s="14"/>
      <c r="AC82" s="14"/>
      <c r="AD82" s="14"/>
      <c r="AE82" s="14"/>
      <c r="AF82" s="17"/>
      <c r="AG82" s="14"/>
      <c r="AH82" s="14"/>
      <c r="AI82" s="9">
        <f t="shared" si="8"/>
        <v>11</v>
      </c>
      <c r="AJ82" s="10"/>
      <c r="AK82" s="19">
        <f t="shared" si="9"/>
        <v>11</v>
      </c>
    </row>
    <row r="83" spans="1:37" x14ac:dyDescent="0.35">
      <c r="A83" s="5">
        <v>78</v>
      </c>
      <c r="B83" s="36" t="s">
        <v>221</v>
      </c>
      <c r="C83" s="18">
        <v>0</v>
      </c>
      <c r="D83" s="5">
        <v>0</v>
      </c>
      <c r="E83" s="5"/>
      <c r="F83" s="5">
        <v>0</v>
      </c>
      <c r="G83" s="5">
        <v>0</v>
      </c>
      <c r="H83" s="5"/>
      <c r="I83" s="18">
        <v>0</v>
      </c>
      <c r="J83" s="18">
        <v>0</v>
      </c>
      <c r="K83" s="5"/>
      <c r="L83" s="18">
        <v>0</v>
      </c>
      <c r="M83" s="18">
        <v>0</v>
      </c>
      <c r="N83" s="5"/>
      <c r="O83" s="18">
        <v>0</v>
      </c>
      <c r="P83" s="18">
        <v>0</v>
      </c>
      <c r="Q83" s="5"/>
      <c r="R83" s="18">
        <v>0</v>
      </c>
      <c r="S83" s="18">
        <v>0</v>
      </c>
      <c r="T83" s="5"/>
      <c r="U83" s="11">
        <f t="shared" si="10"/>
        <v>0</v>
      </c>
      <c r="V83" s="19">
        <f>+C83+F83+I83+L83+O83+R83</f>
        <v>0</v>
      </c>
      <c r="W83" s="16"/>
      <c r="X83" s="54">
        <v>10</v>
      </c>
      <c r="Y83" s="14">
        <v>1</v>
      </c>
      <c r="Z83" s="14"/>
      <c r="AA83" s="14"/>
      <c r="AB83" s="14"/>
      <c r="AC83" s="14"/>
      <c r="AD83" s="14"/>
      <c r="AE83" s="14"/>
      <c r="AF83" s="17"/>
      <c r="AG83" s="14"/>
      <c r="AH83" s="14"/>
      <c r="AI83" s="9">
        <f t="shared" si="8"/>
        <v>11</v>
      </c>
      <c r="AJ83" s="10"/>
      <c r="AK83" s="19">
        <f t="shared" si="9"/>
        <v>11</v>
      </c>
    </row>
    <row r="84" spans="1:37" x14ac:dyDescent="0.35">
      <c r="A84" s="5">
        <v>79</v>
      </c>
      <c r="B84" s="36" t="s">
        <v>54</v>
      </c>
      <c r="C84" s="18">
        <v>0</v>
      </c>
      <c r="D84" s="5">
        <v>0</v>
      </c>
      <c r="E84" s="5"/>
      <c r="F84" s="5">
        <v>0</v>
      </c>
      <c r="G84" s="5">
        <v>0</v>
      </c>
      <c r="H84" s="5"/>
      <c r="I84" s="18">
        <v>0</v>
      </c>
      <c r="J84" s="18">
        <v>0</v>
      </c>
      <c r="K84" s="5"/>
      <c r="L84" s="18">
        <v>0</v>
      </c>
      <c r="M84" s="18">
        <v>0</v>
      </c>
      <c r="N84" s="5"/>
      <c r="O84" s="18">
        <v>0</v>
      </c>
      <c r="P84" s="18">
        <v>0</v>
      </c>
      <c r="Q84" s="5"/>
      <c r="R84" s="18">
        <v>0</v>
      </c>
      <c r="S84" s="18">
        <v>0</v>
      </c>
      <c r="T84" s="5"/>
      <c r="U84" s="11">
        <f t="shared" si="10"/>
        <v>0</v>
      </c>
      <c r="V84" s="19">
        <f>+C84+F84+I84+L84+O84+R84</f>
        <v>0</v>
      </c>
      <c r="W84" s="16"/>
      <c r="X84" s="54">
        <v>10</v>
      </c>
      <c r="Y84" s="14">
        <v>0</v>
      </c>
      <c r="Z84" s="14"/>
      <c r="AA84" s="14"/>
      <c r="AB84" s="14"/>
      <c r="AC84" s="14"/>
      <c r="AD84" s="14"/>
      <c r="AE84" s="14"/>
      <c r="AF84" s="17"/>
      <c r="AG84" s="14"/>
      <c r="AH84" s="14"/>
      <c r="AI84" s="9">
        <f t="shared" si="8"/>
        <v>10</v>
      </c>
      <c r="AJ84" s="10"/>
      <c r="AK84" s="19">
        <f t="shared" si="9"/>
        <v>10</v>
      </c>
    </row>
  </sheetData>
  <autoFilter ref="B1:B83" xr:uid="{00000000-0001-0000-0000-000000000000}"/>
  <sortState xmlns:xlrd2="http://schemas.microsoft.com/office/spreadsheetml/2017/richdata2" ref="A6:AK84">
    <sortCondition descending="1" ref="AI6:AI84"/>
  </sortState>
  <mergeCells count="10">
    <mergeCell ref="A1:B1"/>
    <mergeCell ref="AA1:AH1"/>
    <mergeCell ref="A2:B2"/>
    <mergeCell ref="AG4:AH4"/>
    <mergeCell ref="A3:B3"/>
    <mergeCell ref="AA3:AH3"/>
    <mergeCell ref="A4:B4"/>
    <mergeCell ref="AA4:AB4"/>
    <mergeCell ref="AC4:AD4"/>
    <mergeCell ref="AE4:AF4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91"/>
  <sheetViews>
    <sheetView zoomScale="70" zoomScaleNormal="70" workbookViewId="0">
      <selection sqref="A1:B1"/>
    </sheetView>
  </sheetViews>
  <sheetFormatPr defaultColWidth="11.453125" defaultRowHeight="14.5" x14ac:dyDescent="0.35"/>
  <cols>
    <col min="1" max="1" width="5.1796875" style="15" bestFit="1" customWidth="1"/>
    <col min="2" max="2" width="38.7265625" customWidth="1"/>
    <col min="3" max="3" width="3.54296875" style="15" customWidth="1"/>
    <col min="4" max="5" width="3.1796875" style="15" customWidth="1"/>
    <col min="6" max="6" width="3.26953125" style="15" customWidth="1"/>
    <col min="7" max="20" width="3.7265625" style="15" customWidth="1"/>
    <col min="21" max="21" width="4.81640625" customWidth="1"/>
    <col min="22" max="22" width="7.81640625" customWidth="1"/>
    <col min="23" max="23" width="2.90625" customWidth="1"/>
    <col min="24" max="24" width="6.54296875" customWidth="1"/>
    <col min="25" max="25" width="4.81640625" customWidth="1"/>
    <col min="26" max="26" width="2.6328125" customWidth="1"/>
    <col min="27" max="27" width="5.1796875" customWidth="1"/>
    <col min="28" max="28" width="4.7265625" bestFit="1" customWidth="1"/>
    <col min="29" max="29" width="5" bestFit="1" customWidth="1"/>
    <col min="30" max="30" width="4.7265625" bestFit="1" customWidth="1"/>
    <col min="31" max="31" width="4.81640625" bestFit="1" customWidth="1"/>
    <col min="32" max="32" width="4.7265625" style="6" bestFit="1" customWidth="1"/>
    <col min="33" max="34" width="4.7265625" style="6" customWidth="1"/>
    <col min="35" max="35" width="10.1796875" bestFit="1" customWidth="1"/>
  </cols>
  <sheetData>
    <row r="1" spans="1:39" s="1" customFormat="1" x14ac:dyDescent="0.35">
      <c r="A1" s="55"/>
      <c r="B1" s="56"/>
      <c r="C1" s="24"/>
      <c r="D1" s="24"/>
      <c r="E1" s="24"/>
      <c r="F1" s="27"/>
      <c r="G1" s="33"/>
      <c r="H1" s="33"/>
      <c r="I1" s="42"/>
      <c r="J1" s="42"/>
      <c r="K1" s="42"/>
      <c r="L1" s="46"/>
      <c r="M1" s="33"/>
      <c r="N1" s="33"/>
      <c r="O1" s="42"/>
      <c r="P1" s="42"/>
      <c r="Q1" s="42"/>
      <c r="R1" s="33"/>
      <c r="S1" s="33"/>
      <c r="T1" s="33"/>
      <c r="U1" s="8"/>
      <c r="V1" s="8"/>
      <c r="W1" s="8"/>
      <c r="X1" s="33"/>
      <c r="Y1" s="33"/>
      <c r="Z1" s="33"/>
      <c r="AA1" s="56"/>
      <c r="AB1" s="56"/>
      <c r="AC1" s="56"/>
      <c r="AD1" s="56"/>
      <c r="AE1" s="56"/>
      <c r="AF1" s="56"/>
      <c r="AG1" s="56"/>
      <c r="AH1" s="56"/>
    </row>
    <row r="2" spans="1:39" s="1" customFormat="1" x14ac:dyDescent="0.35">
      <c r="A2" s="57"/>
      <c r="B2" s="58"/>
      <c r="C2" s="25"/>
      <c r="D2" s="25"/>
      <c r="E2" s="25"/>
      <c r="F2" s="28"/>
      <c r="G2" s="33"/>
      <c r="H2" s="33"/>
      <c r="I2" s="42"/>
      <c r="J2" s="42"/>
      <c r="K2" s="42"/>
      <c r="L2" s="47"/>
      <c r="M2" s="33"/>
      <c r="N2" s="33"/>
      <c r="O2" s="42"/>
      <c r="P2" s="42"/>
      <c r="Q2" s="42"/>
      <c r="R2" s="33"/>
      <c r="S2" s="33"/>
      <c r="T2" s="33"/>
      <c r="U2" s="8"/>
      <c r="V2" s="29"/>
      <c r="W2" s="29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12"/>
    </row>
    <row r="3" spans="1:39" s="1" customFormat="1" x14ac:dyDescent="0.35">
      <c r="A3" s="55"/>
      <c r="B3" s="59"/>
      <c r="C3" s="30" t="s">
        <v>91</v>
      </c>
      <c r="D3" s="34"/>
      <c r="E3" s="34"/>
      <c r="F3" s="31" t="s">
        <v>91</v>
      </c>
      <c r="G3" s="35"/>
      <c r="H3" s="35"/>
      <c r="I3" s="26" t="s">
        <v>121</v>
      </c>
      <c r="J3" s="24"/>
      <c r="K3" s="24"/>
      <c r="L3" s="32" t="s">
        <v>121</v>
      </c>
      <c r="M3" s="46"/>
      <c r="N3" s="46"/>
      <c r="O3" s="30" t="s">
        <v>91</v>
      </c>
      <c r="P3" s="24"/>
      <c r="Q3" s="24"/>
      <c r="R3" s="31" t="s">
        <v>91</v>
      </c>
      <c r="S3" s="44"/>
      <c r="T3" s="44"/>
      <c r="U3" s="52"/>
      <c r="V3" s="8" t="s">
        <v>95</v>
      </c>
      <c r="W3" s="8"/>
      <c r="X3" s="31" t="s">
        <v>91</v>
      </c>
      <c r="Y3" s="51"/>
      <c r="Z3" s="51"/>
      <c r="AA3" s="56" t="s">
        <v>209</v>
      </c>
      <c r="AB3" s="56"/>
      <c r="AC3" s="56"/>
      <c r="AD3" s="56"/>
      <c r="AE3" s="56"/>
      <c r="AF3" s="56"/>
      <c r="AG3" s="56"/>
      <c r="AH3" s="56"/>
      <c r="AI3" s="8"/>
    </row>
    <row r="4" spans="1:39" s="1" customFormat="1" x14ac:dyDescent="0.35">
      <c r="A4" s="55" t="s">
        <v>117</v>
      </c>
      <c r="B4" s="59"/>
      <c r="C4" s="26" t="s">
        <v>92</v>
      </c>
      <c r="D4" s="24"/>
      <c r="E4" s="24"/>
      <c r="F4" s="32" t="s">
        <v>96</v>
      </c>
      <c r="G4" s="27"/>
      <c r="H4" s="41"/>
      <c r="I4" s="43" t="s">
        <v>204</v>
      </c>
      <c r="J4" s="24"/>
      <c r="K4" s="24"/>
      <c r="L4" s="32" t="s">
        <v>205</v>
      </c>
      <c r="M4" s="51"/>
      <c r="N4" s="51"/>
      <c r="O4" s="26" t="s">
        <v>123</v>
      </c>
      <c r="P4" s="24"/>
      <c r="Q4" s="24"/>
      <c r="R4" s="32" t="s">
        <v>203</v>
      </c>
      <c r="S4" s="44"/>
      <c r="T4" s="44"/>
      <c r="U4" s="8"/>
      <c r="V4" s="8" t="s">
        <v>11</v>
      </c>
      <c r="W4" s="8"/>
      <c r="X4" s="32" t="s">
        <v>210</v>
      </c>
      <c r="Y4" s="51"/>
      <c r="Z4" s="51"/>
      <c r="AA4" s="56" t="s">
        <v>10</v>
      </c>
      <c r="AB4" s="56"/>
      <c r="AC4" s="56" t="s">
        <v>5</v>
      </c>
      <c r="AD4" s="56"/>
      <c r="AE4" s="56" t="s">
        <v>6</v>
      </c>
      <c r="AF4" s="56"/>
      <c r="AG4" s="56" t="s">
        <v>7</v>
      </c>
      <c r="AH4" s="56"/>
      <c r="AI4" s="8"/>
    </row>
    <row r="5" spans="1:39" s="3" customFormat="1" x14ac:dyDescent="0.35">
      <c r="A5" s="2" t="s">
        <v>0</v>
      </c>
      <c r="B5" s="7" t="s">
        <v>1</v>
      </c>
      <c r="C5" s="2" t="s">
        <v>3</v>
      </c>
      <c r="D5" s="2" t="s">
        <v>4</v>
      </c>
      <c r="E5" s="2"/>
      <c r="F5" s="2" t="s">
        <v>3</v>
      </c>
      <c r="G5" s="2" t="s">
        <v>3</v>
      </c>
      <c r="H5" s="2"/>
      <c r="I5" s="2" t="s">
        <v>3</v>
      </c>
      <c r="J5" s="2" t="s">
        <v>4</v>
      </c>
      <c r="K5" s="2"/>
      <c r="L5" s="2" t="s">
        <v>3</v>
      </c>
      <c r="M5" s="2" t="s">
        <v>4</v>
      </c>
      <c r="N5" s="2"/>
      <c r="O5" s="2" t="s">
        <v>3</v>
      </c>
      <c r="P5" s="2" t="s">
        <v>4</v>
      </c>
      <c r="Q5" s="2"/>
      <c r="R5" s="2" t="s">
        <v>3</v>
      </c>
      <c r="S5" s="2" t="s">
        <v>4</v>
      </c>
      <c r="T5" s="2"/>
      <c r="U5" s="2"/>
      <c r="V5" s="2" t="s">
        <v>2</v>
      </c>
      <c r="W5" s="2"/>
      <c r="X5" s="2" t="s">
        <v>3</v>
      </c>
      <c r="Y5" s="2" t="s">
        <v>4</v>
      </c>
      <c r="Z5" s="2"/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8</v>
      </c>
      <c r="AJ5" s="10" t="s">
        <v>9</v>
      </c>
      <c r="AK5" s="10" t="s">
        <v>2</v>
      </c>
    </row>
    <row r="6" spans="1:39" x14ac:dyDescent="0.35">
      <c r="A6" s="5">
        <v>5</v>
      </c>
      <c r="B6" s="13" t="s">
        <v>45</v>
      </c>
      <c r="C6" s="5">
        <v>10</v>
      </c>
      <c r="D6" s="5">
        <v>7</v>
      </c>
      <c r="E6" s="5"/>
      <c r="F6" s="5">
        <v>10</v>
      </c>
      <c r="G6" s="18">
        <v>1</v>
      </c>
      <c r="H6" s="18"/>
      <c r="I6" s="18">
        <v>10</v>
      </c>
      <c r="J6" s="18">
        <v>16</v>
      </c>
      <c r="K6" s="18"/>
      <c r="L6" s="18">
        <v>10</v>
      </c>
      <c r="M6" s="18">
        <v>8</v>
      </c>
      <c r="N6" s="18"/>
      <c r="O6" s="18">
        <v>10</v>
      </c>
      <c r="P6" s="18">
        <v>8</v>
      </c>
      <c r="Q6" s="18"/>
      <c r="R6" s="18">
        <v>10</v>
      </c>
      <c r="S6" s="18">
        <v>14</v>
      </c>
      <c r="T6" s="18"/>
      <c r="U6" s="11">
        <f t="shared" ref="U6:U37" si="0">SUM(C6:T6)</f>
        <v>114</v>
      </c>
      <c r="V6" s="19">
        <f>+C6+F6+I6+L6+O6+R6+24</f>
        <v>84</v>
      </c>
      <c r="W6" s="16"/>
      <c r="X6" s="54">
        <v>10</v>
      </c>
      <c r="Y6" s="14">
        <v>16</v>
      </c>
      <c r="Z6" s="14"/>
      <c r="AA6" s="14"/>
      <c r="AB6" s="14"/>
      <c r="AC6" s="14"/>
      <c r="AD6" s="14"/>
      <c r="AE6" s="14"/>
      <c r="AF6" s="17"/>
      <c r="AG6" s="14"/>
      <c r="AH6" s="14"/>
      <c r="AI6" s="9">
        <f t="shared" ref="AI6:AI37" si="1">SUM(V6:AH6)</f>
        <v>110</v>
      </c>
      <c r="AJ6" s="10"/>
      <c r="AK6" s="19">
        <f t="shared" ref="AK6:AK37" si="2">+AI6-AJ6</f>
        <v>110</v>
      </c>
      <c r="AL6" s="1"/>
      <c r="AM6" s="1"/>
    </row>
    <row r="7" spans="1:39" x14ac:dyDescent="0.35">
      <c r="A7" s="5">
        <v>1</v>
      </c>
      <c r="B7" s="13" t="s">
        <v>41</v>
      </c>
      <c r="C7" s="5">
        <v>10</v>
      </c>
      <c r="D7" s="5">
        <v>25</v>
      </c>
      <c r="E7" s="5"/>
      <c r="F7" s="5">
        <v>10</v>
      </c>
      <c r="G7" s="18">
        <v>25</v>
      </c>
      <c r="H7" s="18"/>
      <c r="I7" s="18">
        <v>0</v>
      </c>
      <c r="J7" s="18">
        <v>0</v>
      </c>
      <c r="K7" s="18"/>
      <c r="L7" s="18">
        <v>0</v>
      </c>
      <c r="M7" s="18">
        <v>0</v>
      </c>
      <c r="N7" s="18"/>
      <c r="O7" s="18">
        <v>10</v>
      </c>
      <c r="P7" s="18">
        <v>20</v>
      </c>
      <c r="Q7" s="18"/>
      <c r="R7" s="18">
        <v>10</v>
      </c>
      <c r="S7" s="18">
        <v>18</v>
      </c>
      <c r="T7" s="18"/>
      <c r="U7" s="11">
        <f t="shared" si="0"/>
        <v>128</v>
      </c>
      <c r="V7" s="19">
        <f>+C7+F7+I7+L7+O7+R7+40</f>
        <v>80</v>
      </c>
      <c r="W7" s="16"/>
      <c r="X7" s="54">
        <v>10</v>
      </c>
      <c r="Y7" s="14">
        <v>18</v>
      </c>
      <c r="Z7" s="14"/>
      <c r="AA7" s="14"/>
      <c r="AB7" s="14"/>
      <c r="AC7" s="14"/>
      <c r="AD7" s="14"/>
      <c r="AE7" s="14"/>
      <c r="AF7" s="17"/>
      <c r="AG7" s="14"/>
      <c r="AH7" s="14"/>
      <c r="AI7" s="9">
        <f t="shared" si="1"/>
        <v>108</v>
      </c>
      <c r="AJ7" s="10"/>
      <c r="AK7" s="19">
        <f t="shared" si="2"/>
        <v>108</v>
      </c>
    </row>
    <row r="8" spans="1:39" x14ac:dyDescent="0.35">
      <c r="A8" s="5">
        <v>3</v>
      </c>
      <c r="B8" s="13" t="s">
        <v>39</v>
      </c>
      <c r="C8" s="5">
        <v>10</v>
      </c>
      <c r="D8" s="5">
        <v>20</v>
      </c>
      <c r="E8" s="5"/>
      <c r="F8" s="5">
        <v>10</v>
      </c>
      <c r="G8" s="18">
        <v>4</v>
      </c>
      <c r="H8" s="18"/>
      <c r="I8" s="18">
        <v>10</v>
      </c>
      <c r="J8" s="18">
        <v>12</v>
      </c>
      <c r="K8" s="18"/>
      <c r="L8" s="18">
        <v>10</v>
      </c>
      <c r="M8" s="18">
        <v>25</v>
      </c>
      <c r="N8" s="18"/>
      <c r="O8" s="18">
        <v>10</v>
      </c>
      <c r="P8" s="18">
        <v>14</v>
      </c>
      <c r="Q8" s="18"/>
      <c r="R8" s="18">
        <v>0</v>
      </c>
      <c r="S8" s="18">
        <v>0</v>
      </c>
      <c r="T8" s="18"/>
      <c r="U8" s="11">
        <f t="shared" si="0"/>
        <v>125</v>
      </c>
      <c r="V8" s="19">
        <f>+C8+F8+I8+L8+O8+R8+32</f>
        <v>82</v>
      </c>
      <c r="W8" s="16"/>
      <c r="X8" s="54">
        <v>10</v>
      </c>
      <c r="Y8" s="14">
        <v>14</v>
      </c>
      <c r="Z8" s="14"/>
      <c r="AA8" s="14"/>
      <c r="AB8" s="14"/>
      <c r="AC8" s="14"/>
      <c r="AD8" s="14"/>
      <c r="AE8" s="14"/>
      <c r="AF8" s="17"/>
      <c r="AG8" s="14"/>
      <c r="AH8" s="14"/>
      <c r="AI8" s="9">
        <f t="shared" si="1"/>
        <v>106</v>
      </c>
      <c r="AJ8" s="10"/>
      <c r="AK8" s="19">
        <f t="shared" si="2"/>
        <v>106</v>
      </c>
    </row>
    <row r="9" spans="1:39" x14ac:dyDescent="0.35">
      <c r="A9" s="5">
        <v>8</v>
      </c>
      <c r="B9" s="13" t="s">
        <v>50</v>
      </c>
      <c r="C9" s="5">
        <v>10</v>
      </c>
      <c r="D9" s="18">
        <v>1</v>
      </c>
      <c r="E9" s="18"/>
      <c r="F9" s="18">
        <v>10</v>
      </c>
      <c r="G9" s="18">
        <v>1</v>
      </c>
      <c r="H9" s="18"/>
      <c r="I9" s="18">
        <v>10</v>
      </c>
      <c r="J9" s="18">
        <v>1</v>
      </c>
      <c r="K9" s="18"/>
      <c r="L9" s="18">
        <v>10</v>
      </c>
      <c r="M9" s="18">
        <v>20</v>
      </c>
      <c r="N9" s="18"/>
      <c r="O9" s="18">
        <v>10</v>
      </c>
      <c r="P9" s="18">
        <v>3</v>
      </c>
      <c r="Q9" s="18"/>
      <c r="R9" s="18">
        <v>10</v>
      </c>
      <c r="S9" s="18">
        <v>9</v>
      </c>
      <c r="T9" s="18"/>
      <c r="U9" s="11">
        <f t="shared" si="0"/>
        <v>95</v>
      </c>
      <c r="V9" s="19">
        <f>+C9+F9+I9+L9+O9+R9+18</f>
        <v>78</v>
      </c>
      <c r="W9" s="16"/>
      <c r="X9" s="54">
        <v>10</v>
      </c>
      <c r="Y9" s="14">
        <v>1</v>
      </c>
      <c r="Z9" s="14"/>
      <c r="AA9" s="14"/>
      <c r="AB9" s="14"/>
      <c r="AC9" s="14"/>
      <c r="AD9" s="14"/>
      <c r="AE9" s="14"/>
      <c r="AF9" s="17"/>
      <c r="AG9" s="14"/>
      <c r="AH9" s="14"/>
      <c r="AI9" s="9">
        <f t="shared" si="1"/>
        <v>89</v>
      </c>
      <c r="AJ9" s="10"/>
      <c r="AK9" s="19">
        <f t="shared" si="2"/>
        <v>89</v>
      </c>
    </row>
    <row r="10" spans="1:39" x14ac:dyDescent="0.35">
      <c r="A10" s="5">
        <v>10</v>
      </c>
      <c r="B10" s="36" t="s">
        <v>103</v>
      </c>
      <c r="C10" s="18">
        <v>0</v>
      </c>
      <c r="D10" s="5">
        <v>0</v>
      </c>
      <c r="E10" s="5"/>
      <c r="F10" s="5">
        <v>10</v>
      </c>
      <c r="G10" s="5">
        <v>22</v>
      </c>
      <c r="H10" s="18"/>
      <c r="I10" s="18">
        <v>10</v>
      </c>
      <c r="J10" s="18">
        <v>0</v>
      </c>
      <c r="K10" s="18"/>
      <c r="L10" s="18">
        <v>10</v>
      </c>
      <c r="M10" s="18">
        <v>5</v>
      </c>
      <c r="N10" s="5"/>
      <c r="O10" s="18">
        <v>10</v>
      </c>
      <c r="P10" s="18">
        <v>2</v>
      </c>
      <c r="Q10" s="5"/>
      <c r="R10" s="18">
        <v>10</v>
      </c>
      <c r="S10" s="18">
        <v>2</v>
      </c>
      <c r="T10" s="5"/>
      <c r="U10" s="11">
        <f t="shared" si="0"/>
        <v>81</v>
      </c>
      <c r="V10" s="19">
        <f>+C10+F10+I10+L10+O10+R10+14</f>
        <v>64</v>
      </c>
      <c r="W10" s="16"/>
      <c r="X10" s="54">
        <v>10</v>
      </c>
      <c r="Y10" s="14">
        <v>10</v>
      </c>
      <c r="Z10" s="14"/>
      <c r="AA10" s="14"/>
      <c r="AB10" s="14"/>
      <c r="AC10" s="14"/>
      <c r="AD10" s="14"/>
      <c r="AE10" s="14"/>
      <c r="AF10" s="17"/>
      <c r="AG10" s="14"/>
      <c r="AH10" s="14"/>
      <c r="AI10" s="9">
        <f t="shared" si="1"/>
        <v>84</v>
      </c>
      <c r="AJ10" s="10"/>
      <c r="AK10" s="19">
        <f t="shared" si="2"/>
        <v>84</v>
      </c>
    </row>
    <row r="11" spans="1:39" x14ac:dyDescent="0.35">
      <c r="A11" s="5">
        <v>6</v>
      </c>
      <c r="B11" s="13" t="s">
        <v>52</v>
      </c>
      <c r="C11" s="5">
        <v>10</v>
      </c>
      <c r="D11" s="18">
        <v>0</v>
      </c>
      <c r="E11" s="18"/>
      <c r="F11" s="18">
        <v>10</v>
      </c>
      <c r="G11" s="18">
        <v>14</v>
      </c>
      <c r="H11" s="5"/>
      <c r="I11" s="18">
        <v>10</v>
      </c>
      <c r="J11" s="18">
        <v>9</v>
      </c>
      <c r="K11" s="18"/>
      <c r="L11" s="18">
        <v>10</v>
      </c>
      <c r="M11" s="18">
        <v>0</v>
      </c>
      <c r="N11" s="18"/>
      <c r="O11" s="18">
        <v>10</v>
      </c>
      <c r="P11" s="18">
        <v>16</v>
      </c>
      <c r="Q11" s="18"/>
      <c r="R11" s="18">
        <v>10</v>
      </c>
      <c r="S11" s="18">
        <v>5</v>
      </c>
      <c r="T11" s="18"/>
      <c r="U11" s="11">
        <f t="shared" si="0"/>
        <v>104</v>
      </c>
      <c r="V11" s="19">
        <f>+C11+F11+I11+L11+O11+R11+22</f>
        <v>82</v>
      </c>
      <c r="W11" s="16"/>
      <c r="X11" s="54">
        <v>0</v>
      </c>
      <c r="Y11" s="14">
        <v>0</v>
      </c>
      <c r="Z11" s="14"/>
      <c r="AA11" s="14"/>
      <c r="AB11" s="14"/>
      <c r="AC11" s="14"/>
      <c r="AD11" s="14"/>
      <c r="AE11" s="14"/>
      <c r="AF11" s="17"/>
      <c r="AG11" s="14"/>
      <c r="AH11" s="14"/>
      <c r="AI11" s="9">
        <f t="shared" si="1"/>
        <v>82</v>
      </c>
      <c r="AJ11" s="10"/>
      <c r="AK11" s="19">
        <f t="shared" si="2"/>
        <v>82</v>
      </c>
    </row>
    <row r="12" spans="1:39" x14ac:dyDescent="0.35">
      <c r="A12" s="5">
        <v>17</v>
      </c>
      <c r="B12" s="36" t="s">
        <v>159</v>
      </c>
      <c r="C12" s="18">
        <v>0</v>
      </c>
      <c r="D12" s="5">
        <v>0</v>
      </c>
      <c r="E12" s="5"/>
      <c r="F12" s="5">
        <v>10</v>
      </c>
      <c r="G12" s="5">
        <v>3</v>
      </c>
      <c r="H12" s="5"/>
      <c r="I12" s="5">
        <v>10</v>
      </c>
      <c r="J12" s="18">
        <v>10</v>
      </c>
      <c r="K12" s="5"/>
      <c r="L12" s="5">
        <v>10</v>
      </c>
      <c r="M12" s="18">
        <v>0</v>
      </c>
      <c r="N12" s="5"/>
      <c r="O12" s="18">
        <v>10</v>
      </c>
      <c r="P12" s="18">
        <v>0</v>
      </c>
      <c r="Q12" s="5"/>
      <c r="R12" s="18">
        <v>10</v>
      </c>
      <c r="S12" s="18">
        <v>0</v>
      </c>
      <c r="T12" s="5"/>
      <c r="U12" s="11">
        <f t="shared" si="0"/>
        <v>63</v>
      </c>
      <c r="V12" s="19">
        <f>+C12+F12+I12+L12+O12+R12+2</f>
        <v>52</v>
      </c>
      <c r="W12" s="16"/>
      <c r="X12" s="54">
        <v>10</v>
      </c>
      <c r="Y12" s="14">
        <v>20</v>
      </c>
      <c r="Z12" s="14"/>
      <c r="AA12" s="14"/>
      <c r="AB12" s="14"/>
      <c r="AC12" s="14"/>
      <c r="AD12" s="14"/>
      <c r="AE12" s="14"/>
      <c r="AF12" s="17"/>
      <c r="AG12" s="14"/>
      <c r="AH12" s="14"/>
      <c r="AI12" s="9">
        <f t="shared" si="1"/>
        <v>82</v>
      </c>
      <c r="AJ12" s="10"/>
      <c r="AK12" s="19">
        <f t="shared" si="2"/>
        <v>82</v>
      </c>
    </row>
    <row r="13" spans="1:39" x14ac:dyDescent="0.35">
      <c r="A13" s="5">
        <v>14</v>
      </c>
      <c r="B13" s="13" t="s">
        <v>47</v>
      </c>
      <c r="C13" s="5">
        <v>10</v>
      </c>
      <c r="D13" s="18">
        <v>2</v>
      </c>
      <c r="E13" s="18"/>
      <c r="F13" s="18">
        <v>10</v>
      </c>
      <c r="G13" s="18">
        <v>5</v>
      </c>
      <c r="H13" s="18"/>
      <c r="I13" s="18">
        <v>10</v>
      </c>
      <c r="J13" s="18">
        <v>1</v>
      </c>
      <c r="K13" s="18"/>
      <c r="L13" s="18">
        <v>10</v>
      </c>
      <c r="M13" s="18">
        <v>0</v>
      </c>
      <c r="N13" s="18"/>
      <c r="O13" s="18">
        <v>10</v>
      </c>
      <c r="P13" s="18">
        <v>7</v>
      </c>
      <c r="Q13" s="18"/>
      <c r="R13" s="18">
        <v>10</v>
      </c>
      <c r="S13" s="18">
        <v>0</v>
      </c>
      <c r="T13" s="18"/>
      <c r="U13" s="11">
        <f t="shared" si="0"/>
        <v>75</v>
      </c>
      <c r="V13" s="19">
        <f>+C13+F13+I13+L13+O13+R13+8</f>
        <v>68</v>
      </c>
      <c r="W13" s="16"/>
      <c r="X13" s="54">
        <v>10</v>
      </c>
      <c r="Y13" s="14">
        <v>0</v>
      </c>
      <c r="Z13" s="14"/>
      <c r="AA13" s="14"/>
      <c r="AB13" s="14"/>
      <c r="AC13" s="14"/>
      <c r="AD13" s="14"/>
      <c r="AE13" s="14"/>
      <c r="AF13" s="17"/>
      <c r="AG13" s="14"/>
      <c r="AH13" s="14"/>
      <c r="AI13" s="9">
        <f t="shared" si="1"/>
        <v>78</v>
      </c>
      <c r="AJ13" s="10"/>
      <c r="AK13" s="19">
        <f t="shared" si="2"/>
        <v>78</v>
      </c>
    </row>
    <row r="14" spans="1:39" x14ac:dyDescent="0.35">
      <c r="A14" s="5">
        <v>2</v>
      </c>
      <c r="B14" s="13" t="s">
        <v>59</v>
      </c>
      <c r="C14" s="5">
        <v>10</v>
      </c>
      <c r="D14" s="5">
        <v>30</v>
      </c>
      <c r="E14" s="5"/>
      <c r="F14" s="5">
        <v>10</v>
      </c>
      <c r="G14" s="18">
        <v>8</v>
      </c>
      <c r="H14" s="18"/>
      <c r="I14" s="18">
        <v>0</v>
      </c>
      <c r="J14" s="18">
        <v>0</v>
      </c>
      <c r="K14" s="18"/>
      <c r="L14" s="18">
        <v>0</v>
      </c>
      <c r="M14" s="18">
        <v>0</v>
      </c>
      <c r="N14" s="18"/>
      <c r="O14" s="18">
        <v>10</v>
      </c>
      <c r="P14" s="18">
        <v>18</v>
      </c>
      <c r="Q14" s="18"/>
      <c r="R14" s="18">
        <v>10</v>
      </c>
      <c r="S14" s="18">
        <v>30</v>
      </c>
      <c r="T14" s="18"/>
      <c r="U14" s="11">
        <f t="shared" si="0"/>
        <v>126</v>
      </c>
      <c r="V14" s="19">
        <f>+C14+F14+I14+L14+O14+R14+36</f>
        <v>76</v>
      </c>
      <c r="W14" s="16"/>
      <c r="X14" s="54">
        <v>0</v>
      </c>
      <c r="Y14" s="14">
        <v>0</v>
      </c>
      <c r="Z14" s="14"/>
      <c r="AA14" s="14"/>
      <c r="AB14" s="14"/>
      <c r="AC14" s="14"/>
      <c r="AD14" s="14"/>
      <c r="AE14" s="14"/>
      <c r="AF14" s="17"/>
      <c r="AG14" s="14"/>
      <c r="AH14" s="14"/>
      <c r="AI14" s="9">
        <f t="shared" si="1"/>
        <v>76</v>
      </c>
      <c r="AJ14" s="10"/>
      <c r="AK14" s="19">
        <f t="shared" si="2"/>
        <v>76</v>
      </c>
    </row>
    <row r="15" spans="1:39" x14ac:dyDescent="0.35">
      <c r="A15" s="5">
        <v>11</v>
      </c>
      <c r="B15" s="36" t="s">
        <v>201</v>
      </c>
      <c r="C15" s="18">
        <v>0</v>
      </c>
      <c r="D15" s="5">
        <v>0</v>
      </c>
      <c r="E15" s="5"/>
      <c r="F15" s="5">
        <v>10</v>
      </c>
      <c r="G15" s="5">
        <v>9</v>
      </c>
      <c r="H15" s="5"/>
      <c r="I15" s="18">
        <v>10</v>
      </c>
      <c r="J15" s="18">
        <v>30</v>
      </c>
      <c r="K15" s="18"/>
      <c r="L15" s="18">
        <v>10</v>
      </c>
      <c r="M15" s="18">
        <v>9</v>
      </c>
      <c r="N15" s="18"/>
      <c r="O15" s="18">
        <v>0</v>
      </c>
      <c r="P15" s="18">
        <v>0</v>
      </c>
      <c r="Q15" s="18"/>
      <c r="R15" s="18">
        <v>10</v>
      </c>
      <c r="S15" s="18">
        <v>3</v>
      </c>
      <c r="T15" s="18"/>
      <c r="U15" s="11">
        <f t="shared" si="0"/>
        <v>91</v>
      </c>
      <c r="V15" s="19">
        <f>+C15+F15+I15+L15+O15+R15+16</f>
        <v>56</v>
      </c>
      <c r="W15" s="16"/>
      <c r="X15" s="54">
        <v>10</v>
      </c>
      <c r="Y15" s="14">
        <v>5</v>
      </c>
      <c r="Z15" s="14"/>
      <c r="AA15" s="14"/>
      <c r="AB15" s="14"/>
      <c r="AC15" s="14"/>
      <c r="AD15" s="14"/>
      <c r="AE15" s="14"/>
      <c r="AF15" s="17"/>
      <c r="AG15" s="14"/>
      <c r="AH15" s="14"/>
      <c r="AI15" s="9">
        <f t="shared" si="1"/>
        <v>71</v>
      </c>
      <c r="AJ15" s="10"/>
      <c r="AK15" s="19">
        <f t="shared" si="2"/>
        <v>71</v>
      </c>
    </row>
    <row r="16" spans="1:39" x14ac:dyDescent="0.35">
      <c r="A16" s="5">
        <v>18</v>
      </c>
      <c r="B16" s="13" t="s">
        <v>51</v>
      </c>
      <c r="C16" s="5">
        <v>10</v>
      </c>
      <c r="D16" s="18">
        <v>4</v>
      </c>
      <c r="E16" s="18"/>
      <c r="F16" s="18">
        <v>0</v>
      </c>
      <c r="G16" s="18">
        <v>0</v>
      </c>
      <c r="H16" s="5"/>
      <c r="I16" s="18">
        <v>10</v>
      </c>
      <c r="J16" s="18">
        <v>0</v>
      </c>
      <c r="K16" s="18"/>
      <c r="L16" s="18">
        <v>10</v>
      </c>
      <c r="M16" s="18">
        <v>0</v>
      </c>
      <c r="N16" s="18"/>
      <c r="O16" s="18">
        <v>10</v>
      </c>
      <c r="P16" s="18">
        <v>0</v>
      </c>
      <c r="Q16" s="18"/>
      <c r="R16" s="18">
        <v>10</v>
      </c>
      <c r="S16" s="18">
        <v>8</v>
      </c>
      <c r="T16" s="18"/>
      <c r="U16" s="11">
        <f t="shared" si="0"/>
        <v>62</v>
      </c>
      <c r="V16" s="19">
        <f>+C16+F16+I16+L16+O16+R16+1</f>
        <v>51</v>
      </c>
      <c r="W16" s="16"/>
      <c r="X16" s="54">
        <v>10</v>
      </c>
      <c r="Y16" s="14">
        <v>8</v>
      </c>
      <c r="Z16" s="14"/>
      <c r="AA16" s="14"/>
      <c r="AB16" s="14"/>
      <c r="AC16" s="14"/>
      <c r="AD16" s="14"/>
      <c r="AE16" s="14"/>
      <c r="AF16" s="17"/>
      <c r="AG16" s="14"/>
      <c r="AH16" s="14"/>
      <c r="AI16" s="9">
        <f t="shared" si="1"/>
        <v>69</v>
      </c>
      <c r="AJ16" s="10"/>
      <c r="AK16" s="19">
        <f t="shared" si="2"/>
        <v>69</v>
      </c>
    </row>
    <row r="17" spans="1:37" x14ac:dyDescent="0.35">
      <c r="A17" s="5">
        <v>4</v>
      </c>
      <c r="B17" s="36" t="s">
        <v>12</v>
      </c>
      <c r="C17" s="18">
        <v>0</v>
      </c>
      <c r="D17" s="5">
        <v>0</v>
      </c>
      <c r="E17" s="5"/>
      <c r="F17" s="5">
        <v>0</v>
      </c>
      <c r="G17" s="5">
        <v>0</v>
      </c>
      <c r="H17" s="5"/>
      <c r="I17" s="5">
        <v>10</v>
      </c>
      <c r="J17" s="18">
        <v>4</v>
      </c>
      <c r="K17" s="5"/>
      <c r="L17" s="5">
        <v>10</v>
      </c>
      <c r="M17" s="18">
        <v>30</v>
      </c>
      <c r="N17" s="5"/>
      <c r="O17" s="18">
        <v>10</v>
      </c>
      <c r="P17" s="18">
        <v>25</v>
      </c>
      <c r="Q17" s="5"/>
      <c r="R17" s="18">
        <v>10</v>
      </c>
      <c r="S17" s="18">
        <v>22</v>
      </c>
      <c r="T17" s="5"/>
      <c r="U17" s="11">
        <f t="shared" si="0"/>
        <v>121</v>
      </c>
      <c r="V17" s="19">
        <f>+C17+F17+I17+L17+O17+R17+28</f>
        <v>68</v>
      </c>
      <c r="W17" s="16"/>
      <c r="X17" s="54">
        <v>0</v>
      </c>
      <c r="Y17" s="14">
        <v>0</v>
      </c>
      <c r="Z17" s="14"/>
      <c r="AA17" s="14"/>
      <c r="AB17" s="14"/>
      <c r="AC17" s="14"/>
      <c r="AD17" s="14"/>
      <c r="AE17" s="14"/>
      <c r="AF17" s="17"/>
      <c r="AG17" s="14"/>
      <c r="AH17" s="14"/>
      <c r="AI17" s="9">
        <f t="shared" si="1"/>
        <v>68</v>
      </c>
      <c r="AJ17" s="10"/>
      <c r="AK17" s="19">
        <f t="shared" si="2"/>
        <v>68</v>
      </c>
    </row>
    <row r="18" spans="1:37" x14ac:dyDescent="0.35">
      <c r="A18" s="5">
        <v>31</v>
      </c>
      <c r="B18" s="36" t="s">
        <v>193</v>
      </c>
      <c r="C18" s="18">
        <v>0</v>
      </c>
      <c r="D18" s="5">
        <v>0</v>
      </c>
      <c r="E18" s="5"/>
      <c r="F18" s="5">
        <v>0</v>
      </c>
      <c r="G18" s="5">
        <v>0</v>
      </c>
      <c r="H18" s="5"/>
      <c r="I18" s="5">
        <v>0</v>
      </c>
      <c r="J18" s="18">
        <v>0</v>
      </c>
      <c r="K18" s="5"/>
      <c r="L18" s="5">
        <v>0</v>
      </c>
      <c r="M18" s="18">
        <v>0</v>
      </c>
      <c r="N18" s="5"/>
      <c r="O18" s="18">
        <v>10</v>
      </c>
      <c r="P18" s="18">
        <v>0</v>
      </c>
      <c r="Q18" s="5"/>
      <c r="R18" s="18">
        <v>10</v>
      </c>
      <c r="S18" s="18">
        <v>16</v>
      </c>
      <c r="T18" s="5"/>
      <c r="U18" s="11">
        <f t="shared" si="0"/>
        <v>36</v>
      </c>
      <c r="V18" s="19">
        <f>+C18+F18+I18+L18+O18+R18+1</f>
        <v>21</v>
      </c>
      <c r="W18" s="16"/>
      <c r="X18" s="54">
        <v>10</v>
      </c>
      <c r="Y18" s="14">
        <v>30</v>
      </c>
      <c r="Z18" s="14"/>
      <c r="AA18" s="14"/>
      <c r="AB18" s="14"/>
      <c r="AC18" s="14"/>
      <c r="AD18" s="14"/>
      <c r="AE18" s="14"/>
      <c r="AF18" s="17"/>
      <c r="AG18" s="14"/>
      <c r="AH18" s="14"/>
      <c r="AI18" s="9">
        <f t="shared" si="1"/>
        <v>61</v>
      </c>
      <c r="AJ18" s="10"/>
      <c r="AK18" s="19">
        <f t="shared" si="2"/>
        <v>61</v>
      </c>
    </row>
    <row r="19" spans="1:37" x14ac:dyDescent="0.35">
      <c r="A19" s="5">
        <v>7</v>
      </c>
      <c r="B19" s="36" t="s">
        <v>97</v>
      </c>
      <c r="C19" s="18">
        <v>0</v>
      </c>
      <c r="D19" s="18">
        <v>0</v>
      </c>
      <c r="E19" s="18"/>
      <c r="F19" s="18">
        <v>10</v>
      </c>
      <c r="G19" s="18">
        <v>16</v>
      </c>
      <c r="H19" s="18"/>
      <c r="I19" s="18">
        <v>10</v>
      </c>
      <c r="J19" s="18">
        <v>20</v>
      </c>
      <c r="K19" s="18"/>
      <c r="L19" s="18">
        <v>10</v>
      </c>
      <c r="M19" s="18">
        <v>16</v>
      </c>
      <c r="N19" s="5"/>
      <c r="O19" s="18">
        <v>0</v>
      </c>
      <c r="P19" s="18">
        <v>0</v>
      </c>
      <c r="Q19" s="5"/>
      <c r="R19" s="18">
        <v>10</v>
      </c>
      <c r="S19" s="18">
        <v>10</v>
      </c>
      <c r="T19" s="5"/>
      <c r="U19" s="11">
        <f t="shared" si="0"/>
        <v>102</v>
      </c>
      <c r="V19" s="19">
        <f>+C19+F19+I19+L19+O19+R19+20</f>
        <v>60</v>
      </c>
      <c r="W19" s="16"/>
      <c r="X19" s="54">
        <v>0</v>
      </c>
      <c r="Y19" s="14">
        <v>0</v>
      </c>
      <c r="Z19" s="14"/>
      <c r="AA19" s="14"/>
      <c r="AB19" s="14"/>
      <c r="AC19" s="14"/>
      <c r="AD19" s="14"/>
      <c r="AE19" s="14"/>
      <c r="AF19" s="17"/>
      <c r="AG19" s="14"/>
      <c r="AH19" s="14"/>
      <c r="AI19" s="9">
        <f t="shared" si="1"/>
        <v>60</v>
      </c>
      <c r="AJ19" s="10"/>
      <c r="AK19" s="19">
        <f t="shared" si="2"/>
        <v>60</v>
      </c>
    </row>
    <row r="20" spans="1:37" x14ac:dyDescent="0.35">
      <c r="A20" s="5">
        <v>19</v>
      </c>
      <c r="B20" s="13" t="s">
        <v>48</v>
      </c>
      <c r="C20" s="5">
        <v>10</v>
      </c>
      <c r="D20" s="5">
        <v>14</v>
      </c>
      <c r="E20" s="5"/>
      <c r="F20" s="5">
        <v>10</v>
      </c>
      <c r="G20" s="18">
        <v>6</v>
      </c>
      <c r="H20" s="5"/>
      <c r="I20" s="18">
        <v>10</v>
      </c>
      <c r="J20" s="18">
        <v>0</v>
      </c>
      <c r="K20" s="18"/>
      <c r="L20" s="18">
        <v>10</v>
      </c>
      <c r="M20" s="18">
        <v>0</v>
      </c>
      <c r="N20" s="18"/>
      <c r="O20" s="18">
        <v>0</v>
      </c>
      <c r="P20" s="18">
        <v>0</v>
      </c>
      <c r="Q20" s="18"/>
      <c r="R20" s="18">
        <v>0</v>
      </c>
      <c r="S20" s="18">
        <v>0</v>
      </c>
      <c r="T20" s="18"/>
      <c r="U20" s="11">
        <f t="shared" si="0"/>
        <v>60</v>
      </c>
      <c r="V20" s="19">
        <f>+C20+F20+I20+L20+O20+R20+1</f>
        <v>41</v>
      </c>
      <c r="W20" s="16"/>
      <c r="X20" s="54">
        <v>10</v>
      </c>
      <c r="Y20" s="14">
        <v>9</v>
      </c>
      <c r="Z20" s="14"/>
      <c r="AA20" s="14"/>
      <c r="AB20" s="14"/>
      <c r="AC20" s="14"/>
      <c r="AD20" s="14"/>
      <c r="AE20" s="14"/>
      <c r="AF20" s="17"/>
      <c r="AG20" s="14"/>
      <c r="AH20" s="14"/>
      <c r="AI20" s="9">
        <f t="shared" si="1"/>
        <v>60</v>
      </c>
      <c r="AJ20" s="10"/>
      <c r="AK20" s="19">
        <f t="shared" si="2"/>
        <v>60</v>
      </c>
    </row>
    <row r="21" spans="1:37" x14ac:dyDescent="0.35">
      <c r="A21" s="5">
        <v>12</v>
      </c>
      <c r="B21" s="13" t="s">
        <v>122</v>
      </c>
      <c r="C21" s="5">
        <v>10</v>
      </c>
      <c r="D21" s="18">
        <v>18</v>
      </c>
      <c r="E21" s="18"/>
      <c r="F21" s="18">
        <v>0</v>
      </c>
      <c r="G21" s="18">
        <v>0</v>
      </c>
      <c r="H21" s="5"/>
      <c r="I21" s="18">
        <v>10</v>
      </c>
      <c r="J21" s="18">
        <v>8</v>
      </c>
      <c r="K21" s="18"/>
      <c r="L21" s="18">
        <v>10</v>
      </c>
      <c r="M21" s="18">
        <v>22</v>
      </c>
      <c r="N21" s="5"/>
      <c r="O21" s="18">
        <v>0</v>
      </c>
      <c r="P21" s="18">
        <v>0</v>
      </c>
      <c r="Q21" s="5"/>
      <c r="R21" s="18">
        <v>0</v>
      </c>
      <c r="S21" s="18">
        <v>0</v>
      </c>
      <c r="T21" s="5"/>
      <c r="U21" s="11">
        <f t="shared" si="0"/>
        <v>78</v>
      </c>
      <c r="V21" s="19">
        <f>+C21+F21+I21+L21+O21+R21+12</f>
        <v>42</v>
      </c>
      <c r="W21" s="16"/>
      <c r="X21" s="54">
        <v>10</v>
      </c>
      <c r="Y21" s="14">
        <v>6</v>
      </c>
      <c r="Z21" s="14"/>
      <c r="AA21" s="14"/>
      <c r="AB21" s="14"/>
      <c r="AC21" s="14"/>
      <c r="AD21" s="14"/>
      <c r="AE21" s="14"/>
      <c r="AF21" s="17"/>
      <c r="AG21" s="14"/>
      <c r="AH21" s="14"/>
      <c r="AI21" s="9">
        <f t="shared" si="1"/>
        <v>58</v>
      </c>
      <c r="AJ21" s="10"/>
      <c r="AK21" s="19">
        <f t="shared" si="2"/>
        <v>58</v>
      </c>
    </row>
    <row r="22" spans="1:37" x14ac:dyDescent="0.35">
      <c r="A22" s="5">
        <v>15</v>
      </c>
      <c r="B22" s="13" t="s">
        <v>56</v>
      </c>
      <c r="C22" s="5">
        <v>10</v>
      </c>
      <c r="D22" s="5">
        <v>6</v>
      </c>
      <c r="E22" s="5"/>
      <c r="F22" s="5">
        <v>0</v>
      </c>
      <c r="G22" s="5">
        <v>0</v>
      </c>
      <c r="H22" s="18"/>
      <c r="I22" s="18">
        <v>10</v>
      </c>
      <c r="J22" s="18">
        <v>0</v>
      </c>
      <c r="K22" s="18"/>
      <c r="L22" s="18">
        <v>10</v>
      </c>
      <c r="M22" s="18">
        <v>12</v>
      </c>
      <c r="N22" s="5"/>
      <c r="O22" s="18">
        <v>10</v>
      </c>
      <c r="P22" s="18">
        <v>0</v>
      </c>
      <c r="Q22" s="5"/>
      <c r="R22" s="18">
        <v>10</v>
      </c>
      <c r="S22" s="18">
        <v>0</v>
      </c>
      <c r="T22" s="5"/>
      <c r="U22" s="11">
        <f t="shared" si="0"/>
        <v>68</v>
      </c>
      <c r="V22" s="19">
        <f>+C22+F22+I22+L22+O22+R22+6</f>
        <v>56</v>
      </c>
      <c r="W22" s="16"/>
      <c r="X22" s="54">
        <v>0</v>
      </c>
      <c r="Y22" s="14">
        <v>0</v>
      </c>
      <c r="Z22" s="14"/>
      <c r="AA22" s="14"/>
      <c r="AB22" s="14"/>
      <c r="AC22" s="14"/>
      <c r="AD22" s="14"/>
      <c r="AE22" s="14"/>
      <c r="AF22" s="17"/>
      <c r="AG22" s="14"/>
      <c r="AH22" s="14"/>
      <c r="AI22" s="9">
        <f t="shared" si="1"/>
        <v>56</v>
      </c>
      <c r="AJ22" s="10"/>
      <c r="AK22" s="19">
        <f t="shared" si="2"/>
        <v>56</v>
      </c>
    </row>
    <row r="23" spans="1:37" x14ac:dyDescent="0.35">
      <c r="A23" s="5">
        <v>26</v>
      </c>
      <c r="B23" s="36" t="s">
        <v>166</v>
      </c>
      <c r="C23" s="18">
        <v>0</v>
      </c>
      <c r="D23" s="5">
        <v>0</v>
      </c>
      <c r="E23" s="5"/>
      <c r="F23" s="5">
        <v>0</v>
      </c>
      <c r="G23" s="5">
        <v>0</v>
      </c>
      <c r="H23" s="5"/>
      <c r="I23" s="5">
        <v>10</v>
      </c>
      <c r="J23" s="18">
        <v>0</v>
      </c>
      <c r="K23" s="5"/>
      <c r="L23" s="5">
        <v>10</v>
      </c>
      <c r="M23" s="18">
        <v>0</v>
      </c>
      <c r="N23" s="5"/>
      <c r="O23" s="18">
        <v>10</v>
      </c>
      <c r="P23" s="18">
        <v>1</v>
      </c>
      <c r="Q23" s="5"/>
      <c r="R23" s="18">
        <v>10</v>
      </c>
      <c r="S23" s="18">
        <v>1</v>
      </c>
      <c r="T23" s="5"/>
      <c r="U23" s="11">
        <f t="shared" si="0"/>
        <v>42</v>
      </c>
      <c r="V23" s="19">
        <f>+C23+F23+I23+L23+O23+R23+1</f>
        <v>41</v>
      </c>
      <c r="W23" s="16"/>
      <c r="X23" s="54">
        <v>10</v>
      </c>
      <c r="Y23" s="14">
        <v>0</v>
      </c>
      <c r="Z23" s="14"/>
      <c r="AA23" s="14"/>
      <c r="AB23" s="14"/>
      <c r="AC23" s="14"/>
      <c r="AD23" s="14"/>
      <c r="AE23" s="14"/>
      <c r="AF23" s="17"/>
      <c r="AG23" s="14"/>
      <c r="AH23" s="14"/>
      <c r="AI23" s="9">
        <f t="shared" si="1"/>
        <v>51</v>
      </c>
      <c r="AJ23" s="10"/>
      <c r="AK23" s="19">
        <f t="shared" si="2"/>
        <v>51</v>
      </c>
    </row>
    <row r="24" spans="1:37" x14ac:dyDescent="0.35">
      <c r="A24" s="5">
        <v>9</v>
      </c>
      <c r="B24" s="36" t="s">
        <v>157</v>
      </c>
      <c r="C24" s="18">
        <v>0</v>
      </c>
      <c r="D24" s="5">
        <v>0</v>
      </c>
      <c r="E24" s="5"/>
      <c r="F24" s="5">
        <v>0</v>
      </c>
      <c r="G24" s="5">
        <v>0</v>
      </c>
      <c r="H24" s="5"/>
      <c r="I24" s="5">
        <v>10</v>
      </c>
      <c r="J24" s="18">
        <v>18</v>
      </c>
      <c r="K24" s="5"/>
      <c r="L24" s="5">
        <v>10</v>
      </c>
      <c r="M24" s="18">
        <v>18</v>
      </c>
      <c r="N24" s="5"/>
      <c r="O24" s="18">
        <v>0</v>
      </c>
      <c r="P24" s="18">
        <v>0</v>
      </c>
      <c r="Q24" s="5"/>
      <c r="R24" s="18">
        <v>10</v>
      </c>
      <c r="S24" s="18">
        <v>25</v>
      </c>
      <c r="T24" s="5"/>
      <c r="U24" s="11">
        <f t="shared" si="0"/>
        <v>91</v>
      </c>
      <c r="V24" s="19">
        <f>+C24+F24+I24+L24+O24+R24+16</f>
        <v>46</v>
      </c>
      <c r="W24" s="16"/>
      <c r="X24" s="54">
        <v>0</v>
      </c>
      <c r="Y24" s="14">
        <v>0</v>
      </c>
      <c r="Z24" s="14"/>
      <c r="AA24" s="14"/>
      <c r="AB24" s="14"/>
      <c r="AC24" s="14"/>
      <c r="AD24" s="14"/>
      <c r="AE24" s="14"/>
      <c r="AF24" s="17"/>
      <c r="AG24" s="14"/>
      <c r="AH24" s="14"/>
      <c r="AI24" s="9">
        <f t="shared" si="1"/>
        <v>46</v>
      </c>
      <c r="AJ24" s="10"/>
      <c r="AK24" s="19">
        <f t="shared" si="2"/>
        <v>46</v>
      </c>
    </row>
    <row r="25" spans="1:37" x14ac:dyDescent="0.35">
      <c r="A25" s="5">
        <v>36</v>
      </c>
      <c r="B25" s="13" t="s">
        <v>43</v>
      </c>
      <c r="C25" s="5">
        <v>10</v>
      </c>
      <c r="D25" s="18">
        <v>1</v>
      </c>
      <c r="E25" s="18"/>
      <c r="F25" s="18">
        <v>0</v>
      </c>
      <c r="G25" s="18">
        <v>0</v>
      </c>
      <c r="H25" s="18"/>
      <c r="I25" s="18">
        <v>0</v>
      </c>
      <c r="J25" s="18">
        <v>0</v>
      </c>
      <c r="K25" s="18"/>
      <c r="L25" s="18">
        <v>0</v>
      </c>
      <c r="M25" s="18">
        <v>0</v>
      </c>
      <c r="N25" s="5"/>
      <c r="O25" s="18">
        <v>10</v>
      </c>
      <c r="P25" s="18">
        <v>0</v>
      </c>
      <c r="Q25" s="5"/>
      <c r="R25" s="18">
        <v>10</v>
      </c>
      <c r="S25" s="18">
        <v>0</v>
      </c>
      <c r="T25" s="5"/>
      <c r="U25" s="11">
        <f t="shared" si="0"/>
        <v>31</v>
      </c>
      <c r="V25" s="19">
        <f>+C25+F25+I25+L25+O25+R25+1</f>
        <v>31</v>
      </c>
      <c r="W25" s="16"/>
      <c r="X25" s="54">
        <v>10</v>
      </c>
      <c r="Y25" s="14">
        <v>3</v>
      </c>
      <c r="Z25" s="14"/>
      <c r="AA25" s="14"/>
      <c r="AB25" s="14"/>
      <c r="AC25" s="14"/>
      <c r="AD25" s="14"/>
      <c r="AE25" s="14"/>
      <c r="AF25" s="17"/>
      <c r="AG25" s="14"/>
      <c r="AH25" s="14"/>
      <c r="AI25" s="9">
        <f t="shared" si="1"/>
        <v>44</v>
      </c>
      <c r="AJ25" s="10"/>
      <c r="AK25" s="19">
        <f t="shared" si="2"/>
        <v>44</v>
      </c>
    </row>
    <row r="26" spans="1:37" x14ac:dyDescent="0.35">
      <c r="A26" s="5">
        <v>22</v>
      </c>
      <c r="B26" s="36" t="s">
        <v>171</v>
      </c>
      <c r="C26" s="18">
        <v>0</v>
      </c>
      <c r="D26" s="5">
        <v>0</v>
      </c>
      <c r="E26" s="5"/>
      <c r="F26" s="5">
        <v>0</v>
      </c>
      <c r="G26" s="5">
        <v>0</v>
      </c>
      <c r="H26" s="5"/>
      <c r="I26" s="5">
        <v>10</v>
      </c>
      <c r="J26" s="18">
        <v>0</v>
      </c>
      <c r="K26" s="5"/>
      <c r="L26" s="5">
        <v>10</v>
      </c>
      <c r="M26" s="18">
        <v>0</v>
      </c>
      <c r="N26" s="5"/>
      <c r="O26" s="18">
        <v>10</v>
      </c>
      <c r="P26" s="18">
        <v>12</v>
      </c>
      <c r="Q26" s="5"/>
      <c r="R26" s="18">
        <v>10</v>
      </c>
      <c r="S26" s="18">
        <v>7</v>
      </c>
      <c r="T26" s="5"/>
      <c r="U26" s="11">
        <f t="shared" si="0"/>
        <v>59</v>
      </c>
      <c r="V26" s="19">
        <f>+C26+F26+I26+L26+O26+R26+1</f>
        <v>41</v>
      </c>
      <c r="W26" s="16"/>
      <c r="X26" s="54">
        <v>0</v>
      </c>
      <c r="Y26" s="14">
        <v>0</v>
      </c>
      <c r="Z26" s="14"/>
      <c r="AA26" s="14"/>
      <c r="AB26" s="14"/>
      <c r="AC26" s="14"/>
      <c r="AD26" s="14"/>
      <c r="AE26" s="14"/>
      <c r="AF26" s="17"/>
      <c r="AG26" s="14"/>
      <c r="AH26" s="14"/>
      <c r="AI26" s="9">
        <f t="shared" si="1"/>
        <v>41</v>
      </c>
      <c r="AJ26" s="10"/>
      <c r="AK26" s="19">
        <f t="shared" si="2"/>
        <v>41</v>
      </c>
    </row>
    <row r="27" spans="1:37" x14ac:dyDescent="0.35">
      <c r="A27" s="5">
        <v>24</v>
      </c>
      <c r="B27" s="13" t="s">
        <v>55</v>
      </c>
      <c r="C27" s="5">
        <v>10</v>
      </c>
      <c r="D27" s="5">
        <v>10</v>
      </c>
      <c r="E27" s="5"/>
      <c r="F27" s="5">
        <v>10</v>
      </c>
      <c r="G27" s="5">
        <v>0</v>
      </c>
      <c r="H27" s="18"/>
      <c r="I27" s="18">
        <v>10</v>
      </c>
      <c r="J27" s="18">
        <v>0</v>
      </c>
      <c r="K27" s="18"/>
      <c r="L27" s="18">
        <v>10</v>
      </c>
      <c r="M27" s="18">
        <v>0</v>
      </c>
      <c r="N27" s="5"/>
      <c r="O27" s="18">
        <v>0</v>
      </c>
      <c r="P27" s="18">
        <v>0</v>
      </c>
      <c r="Q27" s="5"/>
      <c r="R27" s="18">
        <v>0</v>
      </c>
      <c r="S27" s="18">
        <v>0</v>
      </c>
      <c r="T27" s="5"/>
      <c r="U27" s="11">
        <f t="shared" si="0"/>
        <v>50</v>
      </c>
      <c r="V27" s="19">
        <f>+C27+F27+I27+L27+O27+R27+1</f>
        <v>41</v>
      </c>
      <c r="W27" s="16"/>
      <c r="X27" s="54">
        <v>0</v>
      </c>
      <c r="Y27" s="14">
        <v>0</v>
      </c>
      <c r="Z27" s="14"/>
      <c r="AA27" s="14"/>
      <c r="AB27" s="14"/>
      <c r="AC27" s="14"/>
      <c r="AD27" s="14"/>
      <c r="AE27" s="14"/>
      <c r="AF27" s="17"/>
      <c r="AG27" s="14"/>
      <c r="AH27" s="14"/>
      <c r="AI27" s="9">
        <f t="shared" si="1"/>
        <v>41</v>
      </c>
      <c r="AJ27" s="10"/>
      <c r="AK27" s="19">
        <f t="shared" si="2"/>
        <v>41</v>
      </c>
    </row>
    <row r="28" spans="1:37" x14ac:dyDescent="0.35">
      <c r="A28" s="5">
        <v>34</v>
      </c>
      <c r="B28" s="36" t="s">
        <v>173</v>
      </c>
      <c r="C28" s="18">
        <v>0</v>
      </c>
      <c r="D28" s="5">
        <v>0</v>
      </c>
      <c r="E28" s="5"/>
      <c r="F28" s="5">
        <v>0</v>
      </c>
      <c r="G28" s="5">
        <v>0</v>
      </c>
      <c r="H28" s="5"/>
      <c r="I28" s="5">
        <v>10</v>
      </c>
      <c r="J28" s="18">
        <v>0</v>
      </c>
      <c r="K28" s="5"/>
      <c r="L28" s="5">
        <v>10</v>
      </c>
      <c r="M28" s="18">
        <v>0</v>
      </c>
      <c r="N28" s="5"/>
      <c r="O28" s="18">
        <v>0</v>
      </c>
      <c r="P28" s="18">
        <v>0</v>
      </c>
      <c r="Q28" s="5"/>
      <c r="R28" s="18">
        <v>10</v>
      </c>
      <c r="S28" s="18">
        <v>4</v>
      </c>
      <c r="T28" s="5"/>
      <c r="U28" s="11">
        <f t="shared" si="0"/>
        <v>34</v>
      </c>
      <c r="V28" s="19">
        <f>+C28+F28+I28+L28+O28+R28+1</f>
        <v>31</v>
      </c>
      <c r="W28" s="16"/>
      <c r="X28" s="54">
        <v>10</v>
      </c>
      <c r="Y28" s="14">
        <v>0</v>
      </c>
      <c r="Z28" s="14"/>
      <c r="AA28" s="14"/>
      <c r="AB28" s="14"/>
      <c r="AC28" s="14"/>
      <c r="AD28" s="14"/>
      <c r="AE28" s="14"/>
      <c r="AF28" s="17"/>
      <c r="AG28" s="14"/>
      <c r="AH28" s="14"/>
      <c r="AI28" s="9">
        <f t="shared" si="1"/>
        <v>41</v>
      </c>
      <c r="AJ28" s="10"/>
      <c r="AK28" s="19">
        <f t="shared" si="2"/>
        <v>41</v>
      </c>
    </row>
    <row r="29" spans="1:37" x14ac:dyDescent="0.35">
      <c r="A29" s="5">
        <v>13</v>
      </c>
      <c r="B29" s="36" t="s">
        <v>155</v>
      </c>
      <c r="C29" s="18">
        <v>0</v>
      </c>
      <c r="D29" s="5">
        <v>0</v>
      </c>
      <c r="E29" s="5"/>
      <c r="F29" s="5">
        <v>0</v>
      </c>
      <c r="G29" s="5">
        <v>0</v>
      </c>
      <c r="H29" s="5"/>
      <c r="I29" s="5">
        <v>10</v>
      </c>
      <c r="J29" s="18">
        <v>25</v>
      </c>
      <c r="K29" s="5"/>
      <c r="L29" s="5">
        <v>10</v>
      </c>
      <c r="M29" s="18">
        <v>1</v>
      </c>
      <c r="N29" s="5"/>
      <c r="O29" s="18">
        <v>0</v>
      </c>
      <c r="P29" s="18">
        <v>0</v>
      </c>
      <c r="Q29" s="5"/>
      <c r="R29" s="18">
        <v>10</v>
      </c>
      <c r="S29" s="18">
        <v>20</v>
      </c>
      <c r="T29" s="5"/>
      <c r="U29" s="11">
        <f t="shared" si="0"/>
        <v>76</v>
      </c>
      <c r="V29" s="19">
        <f>+C29+F29+I29+L29+O29+R29+10</f>
        <v>40</v>
      </c>
      <c r="W29" s="16"/>
      <c r="X29" s="54">
        <v>0</v>
      </c>
      <c r="Y29" s="14">
        <v>0</v>
      </c>
      <c r="Z29" s="14"/>
      <c r="AA29" s="14"/>
      <c r="AB29" s="14"/>
      <c r="AC29" s="14"/>
      <c r="AD29" s="14"/>
      <c r="AE29" s="14"/>
      <c r="AF29" s="17"/>
      <c r="AG29" s="14"/>
      <c r="AH29" s="14"/>
      <c r="AI29" s="9">
        <f t="shared" si="1"/>
        <v>40</v>
      </c>
      <c r="AJ29" s="10"/>
      <c r="AK29" s="19">
        <f t="shared" si="2"/>
        <v>40</v>
      </c>
    </row>
    <row r="30" spans="1:37" x14ac:dyDescent="0.35">
      <c r="A30" s="5">
        <v>81</v>
      </c>
      <c r="B30" s="36" t="s">
        <v>226</v>
      </c>
      <c r="C30" s="18">
        <v>0</v>
      </c>
      <c r="D30" s="5">
        <v>0</v>
      </c>
      <c r="E30" s="5"/>
      <c r="F30" s="5">
        <v>0</v>
      </c>
      <c r="G30" s="5">
        <v>0</v>
      </c>
      <c r="H30" s="5"/>
      <c r="I30" s="5">
        <v>0</v>
      </c>
      <c r="J30" s="18">
        <v>0</v>
      </c>
      <c r="K30" s="5"/>
      <c r="L30" s="5">
        <v>0</v>
      </c>
      <c r="M30" s="18">
        <v>0</v>
      </c>
      <c r="N30" s="5"/>
      <c r="O30" s="18">
        <v>0</v>
      </c>
      <c r="P30" s="18">
        <v>0</v>
      </c>
      <c r="Q30" s="5"/>
      <c r="R30" s="18">
        <v>0</v>
      </c>
      <c r="S30" s="18">
        <v>0</v>
      </c>
      <c r="T30" s="5"/>
      <c r="U30" s="11">
        <f t="shared" si="0"/>
        <v>0</v>
      </c>
      <c r="V30" s="19">
        <f>+C30+F30+I30+L30+O30+R30</f>
        <v>0</v>
      </c>
      <c r="W30" s="16"/>
      <c r="X30" s="54">
        <v>10</v>
      </c>
      <c r="Y30" s="14">
        <v>25</v>
      </c>
      <c r="Z30" s="14"/>
      <c r="AA30" s="14"/>
      <c r="AB30" s="14"/>
      <c r="AC30" s="14"/>
      <c r="AD30" s="14"/>
      <c r="AE30" s="14"/>
      <c r="AF30" s="17"/>
      <c r="AG30" s="14"/>
      <c r="AH30" s="14"/>
      <c r="AI30" s="9">
        <f t="shared" si="1"/>
        <v>35</v>
      </c>
      <c r="AJ30" s="10"/>
      <c r="AK30" s="19">
        <f t="shared" si="2"/>
        <v>35</v>
      </c>
    </row>
    <row r="31" spans="1:37" x14ac:dyDescent="0.35">
      <c r="A31" s="5">
        <v>16</v>
      </c>
      <c r="B31" s="36" t="s">
        <v>156</v>
      </c>
      <c r="C31" s="18">
        <v>0</v>
      </c>
      <c r="D31" s="5">
        <v>0</v>
      </c>
      <c r="E31" s="5"/>
      <c r="F31" s="5">
        <v>0</v>
      </c>
      <c r="G31" s="5">
        <v>0</v>
      </c>
      <c r="H31" s="5"/>
      <c r="I31" s="5">
        <v>10</v>
      </c>
      <c r="J31" s="18">
        <v>22</v>
      </c>
      <c r="K31" s="5"/>
      <c r="L31" s="5">
        <v>10</v>
      </c>
      <c r="M31" s="18">
        <v>3</v>
      </c>
      <c r="N31" s="5"/>
      <c r="O31" s="18">
        <v>10</v>
      </c>
      <c r="P31" s="18">
        <v>9</v>
      </c>
      <c r="Q31" s="5"/>
      <c r="R31" s="18">
        <v>0</v>
      </c>
      <c r="S31" s="18">
        <v>0</v>
      </c>
      <c r="T31" s="5"/>
      <c r="U31" s="11">
        <f t="shared" si="0"/>
        <v>64</v>
      </c>
      <c r="V31" s="19">
        <f>+C31+F31+I31+L31+O31+R31+4</f>
        <v>34</v>
      </c>
      <c r="W31" s="16"/>
      <c r="X31" s="54">
        <v>0</v>
      </c>
      <c r="Y31" s="14">
        <v>0</v>
      </c>
      <c r="Z31" s="14"/>
      <c r="AA31" s="14"/>
      <c r="AB31" s="14"/>
      <c r="AC31" s="14"/>
      <c r="AD31" s="14"/>
      <c r="AE31" s="14"/>
      <c r="AF31" s="17"/>
      <c r="AG31" s="14"/>
      <c r="AH31" s="14"/>
      <c r="AI31" s="9">
        <f t="shared" si="1"/>
        <v>34</v>
      </c>
      <c r="AJ31" s="10"/>
      <c r="AK31" s="19">
        <f t="shared" si="2"/>
        <v>34</v>
      </c>
    </row>
    <row r="32" spans="1:37" x14ac:dyDescent="0.35">
      <c r="A32" s="5">
        <v>53</v>
      </c>
      <c r="B32" s="36" t="s">
        <v>168</v>
      </c>
      <c r="C32" s="18">
        <v>0</v>
      </c>
      <c r="D32" s="5">
        <v>0</v>
      </c>
      <c r="E32" s="5"/>
      <c r="F32" s="5">
        <v>0</v>
      </c>
      <c r="G32" s="5">
        <v>0</v>
      </c>
      <c r="H32" s="5"/>
      <c r="I32" s="5">
        <v>10</v>
      </c>
      <c r="J32" s="18">
        <v>0</v>
      </c>
      <c r="K32" s="5"/>
      <c r="L32" s="5">
        <v>10</v>
      </c>
      <c r="M32" s="18">
        <v>0</v>
      </c>
      <c r="N32" s="5"/>
      <c r="O32" s="18">
        <v>0</v>
      </c>
      <c r="P32" s="18">
        <v>0</v>
      </c>
      <c r="Q32" s="5"/>
      <c r="R32" s="18">
        <v>0</v>
      </c>
      <c r="S32" s="18">
        <v>0</v>
      </c>
      <c r="T32" s="5"/>
      <c r="U32" s="11">
        <f t="shared" si="0"/>
        <v>20</v>
      </c>
      <c r="V32" s="19">
        <f>+C32+F32+I32+L32+O32+R32+1</f>
        <v>21</v>
      </c>
      <c r="W32" s="16"/>
      <c r="X32" s="54">
        <v>10</v>
      </c>
      <c r="Y32" s="14">
        <v>2</v>
      </c>
      <c r="Z32" s="14"/>
      <c r="AA32" s="14"/>
      <c r="AB32" s="14"/>
      <c r="AC32" s="14"/>
      <c r="AD32" s="14"/>
      <c r="AE32" s="14"/>
      <c r="AF32" s="17"/>
      <c r="AG32" s="14"/>
      <c r="AH32" s="14"/>
      <c r="AI32" s="9">
        <f t="shared" si="1"/>
        <v>33</v>
      </c>
      <c r="AJ32" s="10"/>
      <c r="AK32" s="19">
        <f t="shared" si="2"/>
        <v>33</v>
      </c>
    </row>
    <row r="33" spans="1:37" x14ac:dyDescent="0.35">
      <c r="A33" s="5">
        <v>82</v>
      </c>
      <c r="B33" s="36" t="s">
        <v>214</v>
      </c>
      <c r="C33" s="18">
        <v>0</v>
      </c>
      <c r="D33" s="5">
        <v>0</v>
      </c>
      <c r="E33" s="5"/>
      <c r="F33" s="5">
        <v>0</v>
      </c>
      <c r="G33" s="5">
        <v>0</v>
      </c>
      <c r="H33" s="5"/>
      <c r="I33" s="5">
        <v>0</v>
      </c>
      <c r="J33" s="18">
        <v>0</v>
      </c>
      <c r="K33" s="5"/>
      <c r="L33" s="5">
        <v>0</v>
      </c>
      <c r="M33" s="18">
        <v>0</v>
      </c>
      <c r="N33" s="5"/>
      <c r="O33" s="18">
        <v>0</v>
      </c>
      <c r="P33" s="18">
        <v>0</v>
      </c>
      <c r="Q33" s="5"/>
      <c r="R33" s="18">
        <v>0</v>
      </c>
      <c r="S33" s="18">
        <v>0</v>
      </c>
      <c r="T33" s="5"/>
      <c r="U33" s="11">
        <f t="shared" si="0"/>
        <v>0</v>
      </c>
      <c r="V33" s="19">
        <f>+C33+F33+I33+L33+O33+R33</f>
        <v>0</v>
      </c>
      <c r="W33" s="16"/>
      <c r="X33" s="54">
        <v>10</v>
      </c>
      <c r="Y33" s="14">
        <v>22</v>
      </c>
      <c r="Z33" s="14"/>
      <c r="AA33" s="14"/>
      <c r="AB33" s="14"/>
      <c r="AC33" s="14"/>
      <c r="AD33" s="14"/>
      <c r="AE33" s="14"/>
      <c r="AF33" s="17"/>
      <c r="AG33" s="14"/>
      <c r="AH33" s="14"/>
      <c r="AI33" s="9">
        <f t="shared" si="1"/>
        <v>32</v>
      </c>
      <c r="AJ33" s="10"/>
      <c r="AK33" s="19">
        <f t="shared" si="2"/>
        <v>32</v>
      </c>
    </row>
    <row r="34" spans="1:37" x14ac:dyDescent="0.35">
      <c r="A34" s="5">
        <v>20</v>
      </c>
      <c r="B34" s="13" t="s">
        <v>57</v>
      </c>
      <c r="C34" s="5">
        <v>10</v>
      </c>
      <c r="D34" s="5">
        <v>8</v>
      </c>
      <c r="E34" s="5"/>
      <c r="F34" s="5">
        <v>10</v>
      </c>
      <c r="G34" s="5">
        <v>18</v>
      </c>
      <c r="H34" s="5"/>
      <c r="I34" s="18">
        <v>0</v>
      </c>
      <c r="J34" s="18">
        <v>0</v>
      </c>
      <c r="K34" s="18"/>
      <c r="L34" s="18">
        <v>0</v>
      </c>
      <c r="M34" s="18">
        <v>0</v>
      </c>
      <c r="N34" s="5"/>
      <c r="O34" s="18">
        <v>10</v>
      </c>
      <c r="P34" s="18">
        <v>4</v>
      </c>
      <c r="Q34" s="5"/>
      <c r="R34" s="18">
        <v>0</v>
      </c>
      <c r="S34" s="18">
        <v>0</v>
      </c>
      <c r="T34" s="5"/>
      <c r="U34" s="11">
        <f t="shared" si="0"/>
        <v>60</v>
      </c>
      <c r="V34" s="19">
        <f t="shared" ref="V34:V44" si="3">+C34+F34+I34+L34+O34+R34+1</f>
        <v>31</v>
      </c>
      <c r="W34" s="16"/>
      <c r="X34" s="54">
        <v>0</v>
      </c>
      <c r="Y34" s="14">
        <v>0</v>
      </c>
      <c r="Z34" s="14"/>
      <c r="AA34" s="14"/>
      <c r="AB34" s="14"/>
      <c r="AC34" s="14"/>
      <c r="AD34" s="14"/>
      <c r="AE34" s="14"/>
      <c r="AF34" s="17"/>
      <c r="AG34" s="14"/>
      <c r="AH34" s="14"/>
      <c r="AI34" s="9">
        <f t="shared" si="1"/>
        <v>31</v>
      </c>
      <c r="AJ34" s="10"/>
      <c r="AK34" s="19">
        <f t="shared" si="2"/>
        <v>31</v>
      </c>
    </row>
    <row r="35" spans="1:37" x14ac:dyDescent="0.35">
      <c r="A35" s="5">
        <v>23</v>
      </c>
      <c r="B35" s="13" t="s">
        <v>54</v>
      </c>
      <c r="C35" s="5">
        <v>10</v>
      </c>
      <c r="D35" s="5">
        <v>12</v>
      </c>
      <c r="E35" s="5"/>
      <c r="F35" s="5">
        <v>10</v>
      </c>
      <c r="G35" s="5">
        <v>10</v>
      </c>
      <c r="H35" s="18"/>
      <c r="I35" s="18">
        <v>0</v>
      </c>
      <c r="J35" s="18">
        <v>0</v>
      </c>
      <c r="K35" s="18"/>
      <c r="L35" s="18">
        <v>0</v>
      </c>
      <c r="M35" s="18">
        <v>0</v>
      </c>
      <c r="N35" s="18"/>
      <c r="O35" s="18">
        <v>10</v>
      </c>
      <c r="P35" s="18">
        <v>5</v>
      </c>
      <c r="Q35" s="18"/>
      <c r="R35" s="18">
        <v>0</v>
      </c>
      <c r="S35" s="18">
        <v>0</v>
      </c>
      <c r="T35" s="18"/>
      <c r="U35" s="11">
        <f t="shared" si="0"/>
        <v>57</v>
      </c>
      <c r="V35" s="19">
        <f t="shared" si="3"/>
        <v>31</v>
      </c>
      <c r="W35" s="16"/>
      <c r="X35" s="54">
        <v>0</v>
      </c>
      <c r="Y35" s="14">
        <v>0</v>
      </c>
      <c r="Z35" s="14"/>
      <c r="AA35" s="14"/>
      <c r="AB35" s="14"/>
      <c r="AC35" s="14"/>
      <c r="AD35" s="14"/>
      <c r="AE35" s="14"/>
      <c r="AF35" s="17"/>
      <c r="AG35" s="14"/>
      <c r="AH35" s="14"/>
      <c r="AI35" s="9">
        <f t="shared" si="1"/>
        <v>31</v>
      </c>
      <c r="AJ35" s="10"/>
      <c r="AK35" s="19">
        <f t="shared" si="2"/>
        <v>31</v>
      </c>
    </row>
    <row r="36" spans="1:37" x14ac:dyDescent="0.35">
      <c r="A36" s="5">
        <v>29</v>
      </c>
      <c r="B36" s="36" t="s">
        <v>169</v>
      </c>
      <c r="C36" s="18">
        <v>0</v>
      </c>
      <c r="D36" s="5">
        <v>0</v>
      </c>
      <c r="E36" s="5"/>
      <c r="F36" s="5">
        <v>0</v>
      </c>
      <c r="G36" s="5">
        <v>0</v>
      </c>
      <c r="H36" s="5"/>
      <c r="I36" s="5">
        <v>10</v>
      </c>
      <c r="J36" s="18">
        <v>0</v>
      </c>
      <c r="K36" s="5"/>
      <c r="L36" s="5">
        <v>10</v>
      </c>
      <c r="M36" s="18">
        <v>6</v>
      </c>
      <c r="N36" s="5"/>
      <c r="O36" s="18">
        <v>10</v>
      </c>
      <c r="P36" s="18">
        <v>1</v>
      </c>
      <c r="Q36" s="5"/>
      <c r="R36" s="18">
        <v>0</v>
      </c>
      <c r="S36" s="18">
        <v>0</v>
      </c>
      <c r="T36" s="5"/>
      <c r="U36" s="11">
        <f t="shared" si="0"/>
        <v>37</v>
      </c>
      <c r="V36" s="19">
        <f t="shared" si="3"/>
        <v>31</v>
      </c>
      <c r="W36" s="16"/>
      <c r="X36" s="54">
        <v>0</v>
      </c>
      <c r="Y36" s="14">
        <v>0</v>
      </c>
      <c r="Z36" s="14"/>
      <c r="AA36" s="14"/>
      <c r="AB36" s="14"/>
      <c r="AC36" s="14"/>
      <c r="AD36" s="14"/>
      <c r="AE36" s="14"/>
      <c r="AF36" s="17"/>
      <c r="AG36" s="14"/>
      <c r="AH36" s="14"/>
      <c r="AI36" s="9">
        <f t="shared" si="1"/>
        <v>31</v>
      </c>
      <c r="AJ36" s="10"/>
      <c r="AK36" s="19">
        <f t="shared" si="2"/>
        <v>31</v>
      </c>
    </row>
    <row r="37" spans="1:37" x14ac:dyDescent="0.35">
      <c r="A37" s="5">
        <v>30</v>
      </c>
      <c r="B37" s="36" t="s">
        <v>178</v>
      </c>
      <c r="C37" s="18">
        <v>0</v>
      </c>
      <c r="D37" s="5">
        <v>0</v>
      </c>
      <c r="E37" s="5"/>
      <c r="F37" s="5">
        <v>0</v>
      </c>
      <c r="G37" s="5">
        <v>0</v>
      </c>
      <c r="H37" s="5"/>
      <c r="I37" s="5">
        <v>10</v>
      </c>
      <c r="J37" s="18">
        <v>0</v>
      </c>
      <c r="K37" s="5"/>
      <c r="L37" s="5">
        <v>10</v>
      </c>
      <c r="M37" s="18">
        <v>0</v>
      </c>
      <c r="N37" s="5"/>
      <c r="O37" s="18">
        <v>0</v>
      </c>
      <c r="P37" s="18">
        <v>0</v>
      </c>
      <c r="Q37" s="5"/>
      <c r="R37" s="18">
        <v>10</v>
      </c>
      <c r="S37" s="18">
        <v>6</v>
      </c>
      <c r="T37" s="5"/>
      <c r="U37" s="11">
        <f t="shared" si="0"/>
        <v>36</v>
      </c>
      <c r="V37" s="19">
        <f t="shared" si="3"/>
        <v>31</v>
      </c>
      <c r="W37" s="16"/>
      <c r="X37" s="54">
        <v>0</v>
      </c>
      <c r="Y37" s="14">
        <v>0</v>
      </c>
      <c r="Z37" s="14"/>
      <c r="AA37" s="14"/>
      <c r="AB37" s="14"/>
      <c r="AC37" s="14"/>
      <c r="AD37" s="14"/>
      <c r="AE37" s="14"/>
      <c r="AF37" s="17"/>
      <c r="AG37" s="14"/>
      <c r="AH37" s="14"/>
      <c r="AI37" s="9">
        <f t="shared" si="1"/>
        <v>31</v>
      </c>
      <c r="AJ37" s="10"/>
      <c r="AK37" s="19">
        <f t="shared" si="2"/>
        <v>31</v>
      </c>
    </row>
    <row r="38" spans="1:37" x14ac:dyDescent="0.35">
      <c r="A38" s="5">
        <v>38</v>
      </c>
      <c r="B38" s="36" t="s">
        <v>114</v>
      </c>
      <c r="C38" s="18">
        <v>0</v>
      </c>
      <c r="D38" s="5">
        <v>0</v>
      </c>
      <c r="E38" s="5"/>
      <c r="F38" s="5">
        <v>10</v>
      </c>
      <c r="G38" s="5">
        <v>0</v>
      </c>
      <c r="H38" s="5"/>
      <c r="I38" s="18">
        <v>10</v>
      </c>
      <c r="J38" s="18">
        <v>0</v>
      </c>
      <c r="K38" s="18"/>
      <c r="L38" s="18">
        <v>10</v>
      </c>
      <c r="M38" s="18">
        <v>0</v>
      </c>
      <c r="N38" s="5"/>
      <c r="O38" s="18">
        <v>0</v>
      </c>
      <c r="P38" s="18">
        <v>0</v>
      </c>
      <c r="Q38" s="5"/>
      <c r="R38" s="18">
        <v>0</v>
      </c>
      <c r="S38" s="18">
        <v>0</v>
      </c>
      <c r="T38" s="5"/>
      <c r="U38" s="11">
        <f t="shared" ref="U38:U69" si="4">SUM(C38:T38)</f>
        <v>30</v>
      </c>
      <c r="V38" s="19">
        <f t="shared" si="3"/>
        <v>31</v>
      </c>
      <c r="W38" s="16"/>
      <c r="X38" s="54">
        <v>0</v>
      </c>
      <c r="Y38" s="14">
        <v>0</v>
      </c>
      <c r="Z38" s="14"/>
      <c r="AA38" s="14"/>
      <c r="AB38" s="14"/>
      <c r="AC38" s="14"/>
      <c r="AD38" s="14"/>
      <c r="AE38" s="14"/>
      <c r="AF38" s="17"/>
      <c r="AG38" s="14"/>
      <c r="AH38" s="14"/>
      <c r="AI38" s="9">
        <f t="shared" ref="AI38:AI69" si="5">SUM(V38:AH38)</f>
        <v>31</v>
      </c>
      <c r="AJ38" s="10"/>
      <c r="AK38" s="19">
        <f t="shared" ref="AK38:AK69" si="6">+AI38-AJ38</f>
        <v>31</v>
      </c>
    </row>
    <row r="39" spans="1:37" x14ac:dyDescent="0.35">
      <c r="A39" s="5">
        <v>39</v>
      </c>
      <c r="B39" s="13" t="s">
        <v>60</v>
      </c>
      <c r="C39" s="5">
        <v>10</v>
      </c>
      <c r="D39" s="18">
        <v>0</v>
      </c>
      <c r="E39" s="18"/>
      <c r="F39" s="18">
        <v>10</v>
      </c>
      <c r="G39" s="18">
        <v>0</v>
      </c>
      <c r="H39" s="18"/>
      <c r="I39" s="18">
        <v>0</v>
      </c>
      <c r="J39" s="18">
        <v>0</v>
      </c>
      <c r="K39" s="18"/>
      <c r="L39" s="18">
        <v>0</v>
      </c>
      <c r="M39" s="18">
        <v>0</v>
      </c>
      <c r="N39" s="5"/>
      <c r="O39" s="18">
        <v>10</v>
      </c>
      <c r="P39" s="18">
        <v>0</v>
      </c>
      <c r="Q39" s="5"/>
      <c r="R39" s="18">
        <v>0</v>
      </c>
      <c r="S39" s="18">
        <v>0</v>
      </c>
      <c r="T39" s="5"/>
      <c r="U39" s="11">
        <f t="shared" si="4"/>
        <v>30</v>
      </c>
      <c r="V39" s="19">
        <f t="shared" si="3"/>
        <v>31</v>
      </c>
      <c r="W39" s="16"/>
      <c r="X39" s="54">
        <v>0</v>
      </c>
      <c r="Y39" s="14">
        <v>0</v>
      </c>
      <c r="Z39" s="14"/>
      <c r="AA39" s="14"/>
      <c r="AB39" s="14"/>
      <c r="AC39" s="14"/>
      <c r="AD39" s="14"/>
      <c r="AE39" s="14"/>
      <c r="AF39" s="17"/>
      <c r="AG39" s="14"/>
      <c r="AH39" s="14"/>
      <c r="AI39" s="9">
        <f t="shared" si="5"/>
        <v>31</v>
      </c>
      <c r="AJ39" s="10"/>
      <c r="AK39" s="19">
        <f t="shared" si="6"/>
        <v>31</v>
      </c>
    </row>
    <row r="40" spans="1:37" x14ac:dyDescent="0.35">
      <c r="A40" s="5">
        <v>40</v>
      </c>
      <c r="B40" s="36" t="s">
        <v>181</v>
      </c>
      <c r="C40" s="18">
        <v>0</v>
      </c>
      <c r="D40" s="5">
        <v>0</v>
      </c>
      <c r="E40" s="5"/>
      <c r="F40" s="5">
        <v>0</v>
      </c>
      <c r="G40" s="5">
        <v>0</v>
      </c>
      <c r="H40" s="5"/>
      <c r="I40" s="5">
        <v>10</v>
      </c>
      <c r="J40" s="18">
        <v>0</v>
      </c>
      <c r="K40" s="5"/>
      <c r="L40" s="5">
        <v>10</v>
      </c>
      <c r="M40" s="18">
        <v>0</v>
      </c>
      <c r="N40" s="5"/>
      <c r="O40" s="18">
        <v>10</v>
      </c>
      <c r="P40" s="18">
        <v>0</v>
      </c>
      <c r="Q40" s="5"/>
      <c r="R40" s="18">
        <v>0</v>
      </c>
      <c r="S40" s="18">
        <v>0</v>
      </c>
      <c r="T40" s="5"/>
      <c r="U40" s="11">
        <f t="shared" si="4"/>
        <v>30</v>
      </c>
      <c r="V40" s="19">
        <f t="shared" si="3"/>
        <v>31</v>
      </c>
      <c r="W40" s="16"/>
      <c r="X40" s="54">
        <v>0</v>
      </c>
      <c r="Y40" s="14">
        <v>0</v>
      </c>
      <c r="Z40" s="14"/>
      <c r="AA40" s="14"/>
      <c r="AB40" s="14"/>
      <c r="AC40" s="14"/>
      <c r="AD40" s="14"/>
      <c r="AE40" s="14"/>
      <c r="AF40" s="17"/>
      <c r="AG40" s="14"/>
      <c r="AH40" s="14"/>
      <c r="AI40" s="9">
        <f t="shared" si="5"/>
        <v>31</v>
      </c>
      <c r="AJ40" s="10"/>
      <c r="AK40" s="19">
        <f t="shared" si="6"/>
        <v>31</v>
      </c>
    </row>
    <row r="41" spans="1:37" x14ac:dyDescent="0.35">
      <c r="A41" s="5">
        <v>41</v>
      </c>
      <c r="B41" s="36" t="s">
        <v>18</v>
      </c>
      <c r="C41" s="18">
        <v>0</v>
      </c>
      <c r="D41" s="5">
        <v>0</v>
      </c>
      <c r="E41" s="5"/>
      <c r="F41" s="5">
        <v>0</v>
      </c>
      <c r="G41" s="5">
        <v>0</v>
      </c>
      <c r="H41" s="5"/>
      <c r="I41" s="5">
        <v>10</v>
      </c>
      <c r="J41" s="18">
        <v>0</v>
      </c>
      <c r="K41" s="5"/>
      <c r="L41" s="5">
        <v>10</v>
      </c>
      <c r="M41" s="18">
        <v>0</v>
      </c>
      <c r="N41" s="5"/>
      <c r="O41" s="18">
        <v>0</v>
      </c>
      <c r="P41" s="18">
        <v>0</v>
      </c>
      <c r="Q41" s="5"/>
      <c r="R41" s="18">
        <v>10</v>
      </c>
      <c r="S41" s="18">
        <v>0</v>
      </c>
      <c r="T41" s="5"/>
      <c r="U41" s="11">
        <f t="shared" si="4"/>
        <v>30</v>
      </c>
      <c r="V41" s="19">
        <f t="shared" si="3"/>
        <v>31</v>
      </c>
      <c r="W41" s="16"/>
      <c r="X41" s="54">
        <v>0</v>
      </c>
      <c r="Y41" s="14">
        <v>0</v>
      </c>
      <c r="Z41" s="14"/>
      <c r="AA41" s="14"/>
      <c r="AB41" s="14"/>
      <c r="AC41" s="14"/>
      <c r="AD41" s="14"/>
      <c r="AE41" s="14"/>
      <c r="AF41" s="17"/>
      <c r="AG41" s="14"/>
      <c r="AH41" s="14"/>
      <c r="AI41" s="9">
        <f t="shared" si="5"/>
        <v>31</v>
      </c>
      <c r="AJ41" s="10"/>
      <c r="AK41" s="19">
        <f t="shared" si="6"/>
        <v>31</v>
      </c>
    </row>
    <row r="42" spans="1:37" x14ac:dyDescent="0.35">
      <c r="A42" s="5">
        <v>63</v>
      </c>
      <c r="B42" s="13" t="s">
        <v>49</v>
      </c>
      <c r="C42" s="5">
        <v>10</v>
      </c>
      <c r="D42" s="18">
        <v>0</v>
      </c>
      <c r="E42" s="18"/>
      <c r="F42" s="18">
        <v>0</v>
      </c>
      <c r="G42" s="18">
        <v>0</v>
      </c>
      <c r="H42" s="18"/>
      <c r="I42" s="18">
        <v>0</v>
      </c>
      <c r="J42" s="18">
        <v>0</v>
      </c>
      <c r="K42" s="18"/>
      <c r="L42" s="18">
        <v>0</v>
      </c>
      <c r="M42" s="18">
        <v>0</v>
      </c>
      <c r="N42" s="18"/>
      <c r="O42" s="18">
        <v>0</v>
      </c>
      <c r="P42" s="18">
        <v>0</v>
      </c>
      <c r="Q42" s="18"/>
      <c r="R42" s="18">
        <v>10</v>
      </c>
      <c r="S42" s="18">
        <v>0</v>
      </c>
      <c r="T42" s="18"/>
      <c r="U42" s="11">
        <f t="shared" si="4"/>
        <v>20</v>
      </c>
      <c r="V42" s="19">
        <f t="shared" si="3"/>
        <v>21</v>
      </c>
      <c r="W42" s="16"/>
      <c r="X42" s="54">
        <v>10</v>
      </c>
      <c r="Y42" s="14">
        <v>0</v>
      </c>
      <c r="Z42" s="14"/>
      <c r="AA42" s="14"/>
      <c r="AB42" s="14"/>
      <c r="AC42" s="14"/>
      <c r="AD42" s="14"/>
      <c r="AE42" s="14"/>
      <c r="AF42" s="17"/>
      <c r="AG42" s="14"/>
      <c r="AH42" s="14"/>
      <c r="AI42" s="9">
        <f t="shared" si="5"/>
        <v>31</v>
      </c>
      <c r="AJ42" s="10"/>
      <c r="AK42" s="19">
        <f t="shared" si="6"/>
        <v>31</v>
      </c>
    </row>
    <row r="43" spans="1:37" x14ac:dyDescent="0.35">
      <c r="A43" s="5">
        <v>69</v>
      </c>
      <c r="B43" s="36" t="s">
        <v>223</v>
      </c>
      <c r="C43" s="18">
        <v>0</v>
      </c>
      <c r="D43" s="5">
        <v>0</v>
      </c>
      <c r="E43" s="5"/>
      <c r="F43" s="5">
        <v>0</v>
      </c>
      <c r="G43" s="5">
        <v>0</v>
      </c>
      <c r="H43" s="5"/>
      <c r="I43" s="5">
        <v>0</v>
      </c>
      <c r="J43" s="18">
        <v>0</v>
      </c>
      <c r="K43" s="5"/>
      <c r="L43" s="5">
        <v>0</v>
      </c>
      <c r="M43" s="18">
        <v>0</v>
      </c>
      <c r="N43" s="5"/>
      <c r="O43" s="18">
        <v>0</v>
      </c>
      <c r="P43" s="18">
        <v>0</v>
      </c>
      <c r="Q43" s="5"/>
      <c r="R43" s="18">
        <v>10</v>
      </c>
      <c r="S43" s="18">
        <v>1</v>
      </c>
      <c r="T43" s="5"/>
      <c r="U43" s="11">
        <f t="shared" si="4"/>
        <v>11</v>
      </c>
      <c r="V43" s="19">
        <f t="shared" si="3"/>
        <v>11</v>
      </c>
      <c r="W43" s="16"/>
      <c r="X43" s="54">
        <v>10</v>
      </c>
      <c r="Y43" s="14">
        <v>7</v>
      </c>
      <c r="Z43" s="14"/>
      <c r="AA43" s="14"/>
      <c r="AB43" s="14"/>
      <c r="AC43" s="14"/>
      <c r="AD43" s="14"/>
      <c r="AE43" s="14"/>
      <c r="AF43" s="17"/>
      <c r="AG43" s="14"/>
      <c r="AH43" s="14"/>
      <c r="AI43" s="9">
        <f t="shared" si="5"/>
        <v>28</v>
      </c>
      <c r="AJ43" s="10"/>
      <c r="AK43" s="19">
        <f t="shared" si="6"/>
        <v>28</v>
      </c>
    </row>
    <row r="44" spans="1:37" x14ac:dyDescent="0.35">
      <c r="A44" s="5">
        <v>37</v>
      </c>
      <c r="B44" s="36" t="s">
        <v>104</v>
      </c>
      <c r="C44" s="18">
        <v>0</v>
      </c>
      <c r="D44" s="5">
        <v>0</v>
      </c>
      <c r="E44" s="5"/>
      <c r="F44" s="5">
        <v>10</v>
      </c>
      <c r="G44" s="5">
        <v>20</v>
      </c>
      <c r="H44" s="5"/>
      <c r="I44" s="18">
        <v>0</v>
      </c>
      <c r="J44" s="18">
        <v>0</v>
      </c>
      <c r="K44" s="18"/>
      <c r="L44" s="18">
        <v>0</v>
      </c>
      <c r="M44" s="18">
        <v>0</v>
      </c>
      <c r="N44" s="18"/>
      <c r="O44" s="18">
        <v>0</v>
      </c>
      <c r="P44" s="18">
        <v>0</v>
      </c>
      <c r="Q44" s="18"/>
      <c r="R44" s="18">
        <v>0</v>
      </c>
      <c r="S44" s="18">
        <v>0</v>
      </c>
      <c r="T44" s="18"/>
      <c r="U44" s="11">
        <f t="shared" si="4"/>
        <v>30</v>
      </c>
      <c r="V44" s="19">
        <f t="shared" si="3"/>
        <v>11</v>
      </c>
      <c r="W44" s="16"/>
      <c r="X44" s="54">
        <v>10</v>
      </c>
      <c r="Y44" s="14">
        <v>1</v>
      </c>
      <c r="Z44" s="14"/>
      <c r="AA44" s="14"/>
      <c r="AB44" s="14"/>
      <c r="AC44" s="14"/>
      <c r="AD44" s="14"/>
      <c r="AE44" s="14"/>
      <c r="AF44" s="17"/>
      <c r="AG44" s="14"/>
      <c r="AH44" s="14"/>
      <c r="AI44" s="9">
        <f t="shared" si="5"/>
        <v>22</v>
      </c>
      <c r="AJ44" s="10"/>
      <c r="AK44" s="19">
        <f t="shared" si="6"/>
        <v>22</v>
      </c>
    </row>
    <row r="45" spans="1:37" x14ac:dyDescent="0.35">
      <c r="A45" s="5">
        <v>83</v>
      </c>
      <c r="B45" s="36" t="s">
        <v>227</v>
      </c>
      <c r="C45" s="18">
        <v>0</v>
      </c>
      <c r="D45" s="5">
        <v>0</v>
      </c>
      <c r="E45" s="5"/>
      <c r="F45" s="5">
        <v>0</v>
      </c>
      <c r="G45" s="5">
        <v>0</v>
      </c>
      <c r="H45" s="5"/>
      <c r="I45" s="5">
        <v>0</v>
      </c>
      <c r="J45" s="18">
        <v>0</v>
      </c>
      <c r="K45" s="5"/>
      <c r="L45" s="5">
        <v>0</v>
      </c>
      <c r="M45" s="18">
        <v>0</v>
      </c>
      <c r="N45" s="5"/>
      <c r="O45" s="18">
        <v>0</v>
      </c>
      <c r="P45" s="18">
        <v>0</v>
      </c>
      <c r="Q45" s="5"/>
      <c r="R45" s="18">
        <v>0</v>
      </c>
      <c r="S45" s="18">
        <v>0</v>
      </c>
      <c r="T45" s="5"/>
      <c r="U45" s="11">
        <f t="shared" si="4"/>
        <v>0</v>
      </c>
      <c r="V45" s="19">
        <f>+C45+F45+I45+L45+O45+R45</f>
        <v>0</v>
      </c>
      <c r="W45" s="16"/>
      <c r="X45" s="54">
        <v>10</v>
      </c>
      <c r="Y45" s="14">
        <v>12</v>
      </c>
      <c r="Z45" s="14"/>
      <c r="AA45" s="14"/>
      <c r="AB45" s="14"/>
      <c r="AC45" s="14"/>
      <c r="AD45" s="14"/>
      <c r="AE45" s="14"/>
      <c r="AF45" s="17"/>
      <c r="AG45" s="14"/>
      <c r="AH45" s="14"/>
      <c r="AI45" s="9">
        <f t="shared" si="5"/>
        <v>22</v>
      </c>
      <c r="AJ45" s="10"/>
      <c r="AK45" s="19">
        <f t="shared" si="6"/>
        <v>22</v>
      </c>
    </row>
    <row r="46" spans="1:37" x14ac:dyDescent="0.35">
      <c r="A46" s="5">
        <v>21</v>
      </c>
      <c r="B46" s="36" t="s">
        <v>101</v>
      </c>
      <c r="C46" s="18">
        <v>0</v>
      </c>
      <c r="D46" s="5">
        <v>0</v>
      </c>
      <c r="E46" s="5"/>
      <c r="F46" s="5">
        <v>10</v>
      </c>
      <c r="G46" s="5">
        <v>30</v>
      </c>
      <c r="H46" s="18"/>
      <c r="I46" s="18">
        <v>0</v>
      </c>
      <c r="J46" s="18">
        <v>0</v>
      </c>
      <c r="K46" s="18"/>
      <c r="L46" s="18">
        <v>0</v>
      </c>
      <c r="M46" s="18">
        <v>0</v>
      </c>
      <c r="N46" s="5"/>
      <c r="O46" s="18">
        <v>10</v>
      </c>
      <c r="P46" s="18">
        <v>10</v>
      </c>
      <c r="Q46" s="5"/>
      <c r="R46" s="18">
        <v>0</v>
      </c>
      <c r="S46" s="18">
        <v>0</v>
      </c>
      <c r="T46" s="5"/>
      <c r="U46" s="11">
        <f t="shared" si="4"/>
        <v>60</v>
      </c>
      <c r="V46" s="19">
        <f t="shared" ref="V46:V68" si="7">+C46+F46+I46+L46+O46+R46+1</f>
        <v>21</v>
      </c>
      <c r="W46" s="16"/>
      <c r="X46" s="54">
        <v>0</v>
      </c>
      <c r="Y46" s="14">
        <v>0</v>
      </c>
      <c r="Z46" s="14"/>
      <c r="AA46" s="14"/>
      <c r="AB46" s="14"/>
      <c r="AC46" s="14"/>
      <c r="AD46" s="14"/>
      <c r="AE46" s="14"/>
      <c r="AF46" s="17"/>
      <c r="AG46" s="14"/>
      <c r="AH46" s="14"/>
      <c r="AI46" s="9">
        <f t="shared" si="5"/>
        <v>21</v>
      </c>
      <c r="AJ46" s="10"/>
      <c r="AK46" s="19">
        <f t="shared" si="6"/>
        <v>21</v>
      </c>
    </row>
    <row r="47" spans="1:37" x14ac:dyDescent="0.35">
      <c r="A47" s="5">
        <v>25</v>
      </c>
      <c r="B47" s="13" t="s">
        <v>40</v>
      </c>
      <c r="C47" s="5">
        <v>10</v>
      </c>
      <c r="D47" s="5">
        <v>22</v>
      </c>
      <c r="E47" s="5"/>
      <c r="F47" s="5">
        <v>0</v>
      </c>
      <c r="G47" s="18">
        <v>0</v>
      </c>
      <c r="H47" s="5"/>
      <c r="I47" s="18">
        <v>0</v>
      </c>
      <c r="J47" s="18">
        <v>0</v>
      </c>
      <c r="K47" s="18"/>
      <c r="L47" s="18">
        <v>0</v>
      </c>
      <c r="M47" s="18">
        <v>0</v>
      </c>
      <c r="N47" s="18"/>
      <c r="O47" s="18">
        <v>10</v>
      </c>
      <c r="P47" s="18">
        <v>6</v>
      </c>
      <c r="Q47" s="18"/>
      <c r="R47" s="18">
        <v>0</v>
      </c>
      <c r="S47" s="18">
        <v>0</v>
      </c>
      <c r="T47" s="18"/>
      <c r="U47" s="11">
        <f t="shared" si="4"/>
        <v>48</v>
      </c>
      <c r="V47" s="19">
        <f t="shared" si="7"/>
        <v>21</v>
      </c>
      <c r="W47" s="16"/>
      <c r="X47" s="54">
        <v>0</v>
      </c>
      <c r="Y47" s="14">
        <v>0</v>
      </c>
      <c r="Z47" s="14"/>
      <c r="AA47" s="14"/>
      <c r="AB47" s="14"/>
      <c r="AC47" s="14"/>
      <c r="AD47" s="14"/>
      <c r="AE47" s="14"/>
      <c r="AF47" s="17"/>
      <c r="AG47" s="14"/>
      <c r="AH47" s="14"/>
      <c r="AI47" s="9">
        <f t="shared" si="5"/>
        <v>21</v>
      </c>
      <c r="AJ47" s="10"/>
      <c r="AK47" s="19">
        <f t="shared" si="6"/>
        <v>21</v>
      </c>
    </row>
    <row r="48" spans="1:37" x14ac:dyDescent="0.35">
      <c r="A48" s="5">
        <v>27</v>
      </c>
      <c r="B48" s="36" t="s">
        <v>189</v>
      </c>
      <c r="C48" s="18">
        <v>0</v>
      </c>
      <c r="D48" s="5">
        <v>0</v>
      </c>
      <c r="E48" s="5"/>
      <c r="F48" s="5">
        <v>0</v>
      </c>
      <c r="G48" s="5">
        <v>0</v>
      </c>
      <c r="H48" s="5"/>
      <c r="I48" s="5">
        <v>0</v>
      </c>
      <c r="J48" s="18">
        <v>0</v>
      </c>
      <c r="K48" s="5"/>
      <c r="L48" s="5">
        <v>0</v>
      </c>
      <c r="M48" s="18">
        <v>0</v>
      </c>
      <c r="N48" s="5"/>
      <c r="O48" s="18">
        <v>10</v>
      </c>
      <c r="P48" s="18">
        <v>30</v>
      </c>
      <c r="Q48" s="5"/>
      <c r="R48" s="18">
        <v>0</v>
      </c>
      <c r="S48" s="18">
        <v>0</v>
      </c>
      <c r="T48" s="5"/>
      <c r="U48" s="11">
        <f t="shared" si="4"/>
        <v>40</v>
      </c>
      <c r="V48" s="19">
        <f t="shared" si="7"/>
        <v>11</v>
      </c>
      <c r="W48" s="16"/>
      <c r="X48" s="54">
        <v>10</v>
      </c>
      <c r="Y48" s="14">
        <v>0</v>
      </c>
      <c r="Z48" s="14"/>
      <c r="AA48" s="14"/>
      <c r="AB48" s="14"/>
      <c r="AC48" s="14"/>
      <c r="AD48" s="14"/>
      <c r="AE48" s="14"/>
      <c r="AF48" s="17"/>
      <c r="AG48" s="14"/>
      <c r="AH48" s="14"/>
      <c r="AI48" s="9">
        <f t="shared" si="5"/>
        <v>21</v>
      </c>
      <c r="AJ48" s="10"/>
      <c r="AK48" s="19">
        <f t="shared" si="6"/>
        <v>21</v>
      </c>
    </row>
    <row r="49" spans="1:37" x14ac:dyDescent="0.35">
      <c r="A49" s="5">
        <v>28</v>
      </c>
      <c r="B49" s="36" t="s">
        <v>163</v>
      </c>
      <c r="C49" s="18">
        <v>0</v>
      </c>
      <c r="D49" s="5">
        <v>0</v>
      </c>
      <c r="E49" s="5"/>
      <c r="F49" s="5">
        <v>0</v>
      </c>
      <c r="G49" s="5">
        <v>0</v>
      </c>
      <c r="H49" s="5"/>
      <c r="I49" s="5">
        <v>10</v>
      </c>
      <c r="J49" s="18">
        <v>3</v>
      </c>
      <c r="K49" s="5"/>
      <c r="L49" s="5">
        <v>10</v>
      </c>
      <c r="M49" s="18">
        <v>14</v>
      </c>
      <c r="N49" s="5"/>
      <c r="O49" s="18">
        <v>0</v>
      </c>
      <c r="P49" s="18">
        <v>0</v>
      </c>
      <c r="Q49" s="5"/>
      <c r="R49" s="18">
        <v>0</v>
      </c>
      <c r="S49" s="18">
        <v>0</v>
      </c>
      <c r="T49" s="5"/>
      <c r="U49" s="11">
        <f t="shared" si="4"/>
        <v>37</v>
      </c>
      <c r="V49" s="19">
        <f t="shared" si="7"/>
        <v>21</v>
      </c>
      <c r="W49" s="16"/>
      <c r="X49" s="54">
        <v>0</v>
      </c>
      <c r="Y49" s="14">
        <v>0</v>
      </c>
      <c r="Z49" s="14"/>
      <c r="AA49" s="14"/>
      <c r="AB49" s="14"/>
      <c r="AC49" s="14"/>
      <c r="AD49" s="14"/>
      <c r="AE49" s="14"/>
      <c r="AF49" s="17"/>
      <c r="AG49" s="14"/>
      <c r="AH49" s="14"/>
      <c r="AI49" s="9">
        <f t="shared" si="5"/>
        <v>21</v>
      </c>
      <c r="AJ49" s="10"/>
      <c r="AK49" s="19">
        <f t="shared" si="6"/>
        <v>21</v>
      </c>
    </row>
    <row r="50" spans="1:37" x14ac:dyDescent="0.35">
      <c r="A50" s="5">
        <v>32</v>
      </c>
      <c r="B50" s="36" t="s">
        <v>158</v>
      </c>
      <c r="C50" s="18">
        <v>0</v>
      </c>
      <c r="D50" s="5">
        <v>0</v>
      </c>
      <c r="E50" s="5"/>
      <c r="F50" s="5">
        <v>0</v>
      </c>
      <c r="G50" s="5">
        <v>0</v>
      </c>
      <c r="H50" s="5"/>
      <c r="I50" s="5">
        <v>10</v>
      </c>
      <c r="J50" s="18">
        <v>14</v>
      </c>
      <c r="K50" s="5"/>
      <c r="L50" s="5">
        <v>10</v>
      </c>
      <c r="M50" s="18">
        <v>1</v>
      </c>
      <c r="N50" s="5"/>
      <c r="O50" s="18">
        <v>0</v>
      </c>
      <c r="P50" s="18">
        <v>0</v>
      </c>
      <c r="Q50" s="5"/>
      <c r="R50" s="18">
        <v>0</v>
      </c>
      <c r="S50" s="18">
        <v>0</v>
      </c>
      <c r="T50" s="5"/>
      <c r="U50" s="11">
        <f t="shared" si="4"/>
        <v>35</v>
      </c>
      <c r="V50" s="19">
        <f t="shared" si="7"/>
        <v>21</v>
      </c>
      <c r="W50" s="16"/>
      <c r="X50" s="54">
        <v>0</v>
      </c>
      <c r="Y50" s="14">
        <v>0</v>
      </c>
      <c r="Z50" s="14"/>
      <c r="AA50" s="14"/>
      <c r="AB50" s="14"/>
      <c r="AC50" s="14"/>
      <c r="AD50" s="14"/>
      <c r="AE50" s="14"/>
      <c r="AF50" s="17"/>
      <c r="AG50" s="14"/>
      <c r="AH50" s="14"/>
      <c r="AI50" s="9">
        <f t="shared" si="5"/>
        <v>21</v>
      </c>
      <c r="AJ50" s="10"/>
      <c r="AK50" s="19">
        <f t="shared" si="6"/>
        <v>21</v>
      </c>
    </row>
    <row r="51" spans="1:37" x14ac:dyDescent="0.35">
      <c r="A51" s="5">
        <v>33</v>
      </c>
      <c r="B51" s="36" t="s">
        <v>162</v>
      </c>
      <c r="C51" s="18">
        <v>0</v>
      </c>
      <c r="D51" s="5">
        <v>0</v>
      </c>
      <c r="E51" s="5"/>
      <c r="F51" s="5">
        <v>0</v>
      </c>
      <c r="G51" s="5">
        <v>0</v>
      </c>
      <c r="H51" s="5"/>
      <c r="I51" s="5">
        <v>10</v>
      </c>
      <c r="J51" s="18">
        <v>5</v>
      </c>
      <c r="K51" s="5"/>
      <c r="L51" s="5">
        <v>10</v>
      </c>
      <c r="M51" s="18">
        <v>10</v>
      </c>
      <c r="N51" s="5"/>
      <c r="O51" s="18">
        <v>0</v>
      </c>
      <c r="P51" s="18">
        <v>0</v>
      </c>
      <c r="Q51" s="5"/>
      <c r="R51" s="18">
        <v>0</v>
      </c>
      <c r="S51" s="18">
        <v>0</v>
      </c>
      <c r="T51" s="5"/>
      <c r="U51" s="11">
        <f t="shared" si="4"/>
        <v>35</v>
      </c>
      <c r="V51" s="19">
        <f t="shared" si="7"/>
        <v>21</v>
      </c>
      <c r="W51" s="16"/>
      <c r="X51" s="54">
        <v>0</v>
      </c>
      <c r="Y51" s="14">
        <v>0</v>
      </c>
      <c r="Z51" s="14"/>
      <c r="AA51" s="14"/>
      <c r="AB51" s="14"/>
      <c r="AC51" s="14"/>
      <c r="AD51" s="14"/>
      <c r="AE51" s="14"/>
      <c r="AF51" s="17"/>
      <c r="AG51" s="14"/>
      <c r="AH51" s="14"/>
      <c r="AI51" s="9">
        <f t="shared" si="5"/>
        <v>21</v>
      </c>
      <c r="AJ51" s="10"/>
      <c r="AK51" s="19">
        <f t="shared" si="6"/>
        <v>21</v>
      </c>
    </row>
    <row r="52" spans="1:37" x14ac:dyDescent="0.35">
      <c r="A52" s="5">
        <v>42</v>
      </c>
      <c r="B52" s="36" t="s">
        <v>160</v>
      </c>
      <c r="C52" s="18">
        <v>0</v>
      </c>
      <c r="D52" s="5">
        <v>0</v>
      </c>
      <c r="E52" s="5"/>
      <c r="F52" s="5">
        <v>0</v>
      </c>
      <c r="G52" s="5">
        <v>0</v>
      </c>
      <c r="H52" s="5"/>
      <c r="I52" s="5">
        <v>10</v>
      </c>
      <c r="J52" s="18">
        <v>7</v>
      </c>
      <c r="K52" s="5"/>
      <c r="L52" s="5">
        <v>10</v>
      </c>
      <c r="M52" s="18">
        <v>1</v>
      </c>
      <c r="N52" s="5"/>
      <c r="O52" s="18">
        <v>0</v>
      </c>
      <c r="P52" s="18">
        <v>0</v>
      </c>
      <c r="Q52" s="5"/>
      <c r="R52" s="18">
        <v>0</v>
      </c>
      <c r="S52" s="18">
        <v>0</v>
      </c>
      <c r="T52" s="5"/>
      <c r="U52" s="11">
        <f t="shared" si="4"/>
        <v>28</v>
      </c>
      <c r="V52" s="19">
        <f t="shared" si="7"/>
        <v>21</v>
      </c>
      <c r="W52" s="16"/>
      <c r="X52" s="54">
        <v>0</v>
      </c>
      <c r="Y52" s="14">
        <v>0</v>
      </c>
      <c r="Z52" s="14"/>
      <c r="AA52" s="14"/>
      <c r="AB52" s="14"/>
      <c r="AC52" s="14"/>
      <c r="AD52" s="14"/>
      <c r="AE52" s="14"/>
      <c r="AF52" s="17"/>
      <c r="AG52" s="14"/>
      <c r="AH52" s="14"/>
      <c r="AI52" s="9">
        <f t="shared" si="5"/>
        <v>21</v>
      </c>
      <c r="AJ52" s="10"/>
      <c r="AK52" s="19">
        <f t="shared" si="6"/>
        <v>21</v>
      </c>
    </row>
    <row r="53" spans="1:37" x14ac:dyDescent="0.35">
      <c r="A53" s="5">
        <v>43</v>
      </c>
      <c r="B53" s="36" t="s">
        <v>36</v>
      </c>
      <c r="C53" s="18">
        <v>0</v>
      </c>
      <c r="D53" s="5">
        <v>0</v>
      </c>
      <c r="E53" s="5"/>
      <c r="F53" s="5">
        <v>10</v>
      </c>
      <c r="G53" s="5">
        <v>7</v>
      </c>
      <c r="H53" s="5"/>
      <c r="I53" s="18">
        <v>0</v>
      </c>
      <c r="J53" s="18">
        <v>0</v>
      </c>
      <c r="K53" s="18"/>
      <c r="L53" s="18">
        <v>0</v>
      </c>
      <c r="M53" s="18">
        <v>0</v>
      </c>
      <c r="N53" s="18"/>
      <c r="O53" s="18">
        <v>0</v>
      </c>
      <c r="P53" s="18">
        <v>0</v>
      </c>
      <c r="Q53" s="18"/>
      <c r="R53" s="18">
        <v>10</v>
      </c>
      <c r="S53" s="18">
        <v>1</v>
      </c>
      <c r="T53" s="18"/>
      <c r="U53" s="11">
        <f t="shared" si="4"/>
        <v>28</v>
      </c>
      <c r="V53" s="19">
        <f t="shared" si="7"/>
        <v>21</v>
      </c>
      <c r="W53" s="16"/>
      <c r="X53" s="54">
        <v>0</v>
      </c>
      <c r="Y53" s="14">
        <v>0</v>
      </c>
      <c r="Z53" s="14"/>
      <c r="AA53" s="14"/>
      <c r="AB53" s="14"/>
      <c r="AC53" s="14"/>
      <c r="AD53" s="14"/>
      <c r="AE53" s="14"/>
      <c r="AF53" s="17"/>
      <c r="AG53" s="14"/>
      <c r="AH53" s="14"/>
      <c r="AI53" s="9">
        <f t="shared" si="5"/>
        <v>21</v>
      </c>
      <c r="AJ53" s="10"/>
      <c r="AK53" s="19">
        <f t="shared" si="6"/>
        <v>21</v>
      </c>
    </row>
    <row r="54" spans="1:37" x14ac:dyDescent="0.35">
      <c r="A54" s="5">
        <v>44</v>
      </c>
      <c r="B54" s="36" t="s">
        <v>176</v>
      </c>
      <c r="C54" s="18">
        <v>0</v>
      </c>
      <c r="D54" s="5">
        <v>0</v>
      </c>
      <c r="E54" s="5"/>
      <c r="F54" s="5">
        <v>0</v>
      </c>
      <c r="G54" s="5">
        <v>0</v>
      </c>
      <c r="H54" s="5"/>
      <c r="I54" s="5">
        <v>10</v>
      </c>
      <c r="J54" s="18">
        <v>0</v>
      </c>
      <c r="K54" s="5"/>
      <c r="L54" s="5">
        <v>10</v>
      </c>
      <c r="M54" s="18">
        <v>7</v>
      </c>
      <c r="N54" s="5"/>
      <c r="O54" s="18">
        <v>0</v>
      </c>
      <c r="P54" s="18">
        <v>0</v>
      </c>
      <c r="Q54" s="5"/>
      <c r="R54" s="18">
        <v>0</v>
      </c>
      <c r="S54" s="18">
        <v>0</v>
      </c>
      <c r="T54" s="5"/>
      <c r="U54" s="11">
        <f t="shared" si="4"/>
        <v>27</v>
      </c>
      <c r="V54" s="19">
        <f t="shared" si="7"/>
        <v>21</v>
      </c>
      <c r="W54" s="16"/>
      <c r="X54" s="54">
        <v>0</v>
      </c>
      <c r="Y54" s="14">
        <v>0</v>
      </c>
      <c r="Z54" s="14"/>
      <c r="AA54" s="14"/>
      <c r="AB54" s="14"/>
      <c r="AC54" s="14"/>
      <c r="AD54" s="14"/>
      <c r="AE54" s="14"/>
      <c r="AF54" s="17"/>
      <c r="AG54" s="14"/>
      <c r="AH54" s="14"/>
      <c r="AI54" s="9">
        <f t="shared" si="5"/>
        <v>21</v>
      </c>
      <c r="AJ54" s="10"/>
      <c r="AK54" s="19">
        <f t="shared" si="6"/>
        <v>21</v>
      </c>
    </row>
    <row r="55" spans="1:37" x14ac:dyDescent="0.35">
      <c r="A55" s="5">
        <v>46</v>
      </c>
      <c r="B55" s="36" t="s">
        <v>161</v>
      </c>
      <c r="C55" s="18">
        <v>0</v>
      </c>
      <c r="D55" s="5">
        <v>0</v>
      </c>
      <c r="E55" s="5"/>
      <c r="F55" s="5">
        <v>0</v>
      </c>
      <c r="G55" s="5">
        <v>0</v>
      </c>
      <c r="H55" s="5"/>
      <c r="I55" s="5">
        <v>10</v>
      </c>
      <c r="J55" s="18">
        <v>6</v>
      </c>
      <c r="K55" s="5"/>
      <c r="L55" s="5">
        <v>10</v>
      </c>
      <c r="M55" s="18">
        <v>0</v>
      </c>
      <c r="N55" s="5"/>
      <c r="O55" s="18">
        <v>0</v>
      </c>
      <c r="P55" s="18">
        <v>0</v>
      </c>
      <c r="Q55" s="5"/>
      <c r="R55" s="18">
        <v>0</v>
      </c>
      <c r="S55" s="18">
        <v>0</v>
      </c>
      <c r="T55" s="5"/>
      <c r="U55" s="11">
        <f t="shared" si="4"/>
        <v>26</v>
      </c>
      <c r="V55" s="19">
        <f t="shared" si="7"/>
        <v>21</v>
      </c>
      <c r="W55" s="16"/>
      <c r="X55" s="54">
        <v>0</v>
      </c>
      <c r="Y55" s="14">
        <v>0</v>
      </c>
      <c r="Z55" s="14"/>
      <c r="AA55" s="14"/>
      <c r="AB55" s="14"/>
      <c r="AC55" s="14"/>
      <c r="AD55" s="14"/>
      <c r="AE55" s="14"/>
      <c r="AF55" s="17"/>
      <c r="AG55" s="14"/>
      <c r="AH55" s="14"/>
      <c r="AI55" s="9">
        <f t="shared" si="5"/>
        <v>21</v>
      </c>
      <c r="AJ55" s="10"/>
      <c r="AK55" s="19">
        <f t="shared" si="6"/>
        <v>21</v>
      </c>
    </row>
    <row r="56" spans="1:37" x14ac:dyDescent="0.35">
      <c r="A56" s="5">
        <v>47</v>
      </c>
      <c r="B56" s="13" t="s">
        <v>38</v>
      </c>
      <c r="C56" s="5">
        <v>10</v>
      </c>
      <c r="D56" s="18">
        <v>3</v>
      </c>
      <c r="E56" s="18"/>
      <c r="F56" s="18">
        <v>10</v>
      </c>
      <c r="G56" s="18">
        <v>2</v>
      </c>
      <c r="H56" s="18"/>
      <c r="I56" s="18">
        <v>0</v>
      </c>
      <c r="J56" s="18">
        <v>0</v>
      </c>
      <c r="K56" s="18"/>
      <c r="L56" s="18">
        <v>0</v>
      </c>
      <c r="M56" s="18">
        <v>0</v>
      </c>
      <c r="N56" s="18"/>
      <c r="O56" s="18">
        <v>0</v>
      </c>
      <c r="P56" s="18">
        <v>0</v>
      </c>
      <c r="Q56" s="18"/>
      <c r="R56" s="18">
        <v>0</v>
      </c>
      <c r="S56" s="18">
        <v>0</v>
      </c>
      <c r="T56" s="18"/>
      <c r="U56" s="11">
        <f t="shared" si="4"/>
        <v>25</v>
      </c>
      <c r="V56" s="19">
        <f t="shared" si="7"/>
        <v>21</v>
      </c>
      <c r="W56" s="16"/>
      <c r="X56" s="54">
        <v>0</v>
      </c>
      <c r="Y56" s="14">
        <v>0</v>
      </c>
      <c r="Z56" s="14"/>
      <c r="AA56" s="14"/>
      <c r="AB56" s="14"/>
      <c r="AC56" s="14"/>
      <c r="AD56" s="14"/>
      <c r="AE56" s="14"/>
      <c r="AF56" s="17"/>
      <c r="AG56" s="14"/>
      <c r="AH56" s="14"/>
      <c r="AI56" s="9">
        <f t="shared" si="5"/>
        <v>21</v>
      </c>
      <c r="AJ56" s="10"/>
      <c r="AK56" s="19">
        <f t="shared" si="6"/>
        <v>21</v>
      </c>
    </row>
    <row r="57" spans="1:37" x14ac:dyDescent="0.35">
      <c r="A57" s="5">
        <v>48</v>
      </c>
      <c r="B57" s="36" t="s">
        <v>165</v>
      </c>
      <c r="C57" s="18">
        <v>0</v>
      </c>
      <c r="D57" s="5">
        <v>0</v>
      </c>
      <c r="E57" s="5"/>
      <c r="F57" s="5">
        <v>0</v>
      </c>
      <c r="G57" s="5">
        <v>0</v>
      </c>
      <c r="H57" s="5"/>
      <c r="I57" s="5">
        <v>10</v>
      </c>
      <c r="J57" s="18">
        <v>1</v>
      </c>
      <c r="K57" s="5"/>
      <c r="L57" s="5">
        <v>10</v>
      </c>
      <c r="M57" s="18">
        <v>4</v>
      </c>
      <c r="N57" s="5"/>
      <c r="O57" s="18">
        <v>0</v>
      </c>
      <c r="P57" s="18">
        <v>0</v>
      </c>
      <c r="Q57" s="5"/>
      <c r="R57" s="18">
        <v>0</v>
      </c>
      <c r="S57" s="18">
        <v>0</v>
      </c>
      <c r="T57" s="5"/>
      <c r="U57" s="11">
        <f t="shared" si="4"/>
        <v>25</v>
      </c>
      <c r="V57" s="19">
        <f t="shared" si="7"/>
        <v>21</v>
      </c>
      <c r="W57" s="16"/>
      <c r="X57" s="54">
        <v>0</v>
      </c>
      <c r="Y57" s="14">
        <v>0</v>
      </c>
      <c r="Z57" s="14"/>
      <c r="AA57" s="14"/>
      <c r="AB57" s="14"/>
      <c r="AC57" s="14"/>
      <c r="AD57" s="14"/>
      <c r="AE57" s="14"/>
      <c r="AF57" s="17"/>
      <c r="AG57" s="14"/>
      <c r="AH57" s="14"/>
      <c r="AI57" s="9">
        <f t="shared" si="5"/>
        <v>21</v>
      </c>
      <c r="AJ57" s="10"/>
      <c r="AK57" s="19">
        <f t="shared" si="6"/>
        <v>21</v>
      </c>
    </row>
    <row r="58" spans="1:37" x14ac:dyDescent="0.35">
      <c r="A58" s="5">
        <v>50</v>
      </c>
      <c r="B58" s="36" t="s">
        <v>164</v>
      </c>
      <c r="C58" s="18">
        <v>0</v>
      </c>
      <c r="D58" s="5">
        <v>0</v>
      </c>
      <c r="E58" s="5"/>
      <c r="F58" s="5">
        <v>0</v>
      </c>
      <c r="G58" s="5">
        <v>0</v>
      </c>
      <c r="H58" s="5"/>
      <c r="I58" s="5">
        <v>10</v>
      </c>
      <c r="J58" s="18">
        <v>2</v>
      </c>
      <c r="K58" s="5"/>
      <c r="L58" s="5">
        <v>10</v>
      </c>
      <c r="M58" s="18">
        <v>0</v>
      </c>
      <c r="N58" s="5"/>
      <c r="O58" s="18">
        <v>0</v>
      </c>
      <c r="P58" s="18">
        <v>0</v>
      </c>
      <c r="Q58" s="5"/>
      <c r="R58" s="18">
        <v>0</v>
      </c>
      <c r="S58" s="18">
        <v>0</v>
      </c>
      <c r="T58" s="5"/>
      <c r="U58" s="11">
        <f t="shared" si="4"/>
        <v>22</v>
      </c>
      <c r="V58" s="19">
        <f t="shared" si="7"/>
        <v>21</v>
      </c>
      <c r="W58" s="16"/>
      <c r="X58" s="54">
        <v>0</v>
      </c>
      <c r="Y58" s="14">
        <v>0</v>
      </c>
      <c r="Z58" s="14"/>
      <c r="AA58" s="14"/>
      <c r="AB58" s="14"/>
      <c r="AC58" s="14"/>
      <c r="AD58" s="14"/>
      <c r="AE58" s="14"/>
      <c r="AF58" s="17"/>
      <c r="AG58" s="14"/>
      <c r="AH58" s="14"/>
      <c r="AI58" s="9">
        <f t="shared" si="5"/>
        <v>21</v>
      </c>
      <c r="AJ58" s="10"/>
      <c r="AK58" s="19">
        <f t="shared" si="6"/>
        <v>21</v>
      </c>
    </row>
    <row r="59" spans="1:37" x14ac:dyDescent="0.35">
      <c r="A59" s="5">
        <v>51</v>
      </c>
      <c r="B59" s="36" t="s">
        <v>167</v>
      </c>
      <c r="C59" s="18">
        <v>0</v>
      </c>
      <c r="D59" s="5">
        <v>0</v>
      </c>
      <c r="E59" s="5"/>
      <c r="F59" s="5">
        <v>0</v>
      </c>
      <c r="G59" s="5">
        <v>0</v>
      </c>
      <c r="H59" s="5"/>
      <c r="I59" s="5">
        <v>10</v>
      </c>
      <c r="J59" s="18">
        <v>0</v>
      </c>
      <c r="K59" s="5"/>
      <c r="L59" s="5">
        <v>10</v>
      </c>
      <c r="M59" s="18">
        <v>2</v>
      </c>
      <c r="N59" s="5"/>
      <c r="O59" s="18">
        <v>0</v>
      </c>
      <c r="P59" s="18">
        <v>0</v>
      </c>
      <c r="Q59" s="5"/>
      <c r="R59" s="18">
        <v>0</v>
      </c>
      <c r="S59" s="18">
        <v>0</v>
      </c>
      <c r="T59" s="5"/>
      <c r="U59" s="11">
        <f t="shared" si="4"/>
        <v>22</v>
      </c>
      <c r="V59" s="19">
        <f t="shared" si="7"/>
        <v>21</v>
      </c>
      <c r="W59" s="16"/>
      <c r="X59" s="54">
        <v>0</v>
      </c>
      <c r="Y59" s="14">
        <v>0</v>
      </c>
      <c r="Z59" s="14"/>
      <c r="AA59" s="14"/>
      <c r="AB59" s="14"/>
      <c r="AC59" s="14"/>
      <c r="AD59" s="14"/>
      <c r="AE59" s="14"/>
      <c r="AF59" s="17"/>
      <c r="AG59" s="14"/>
      <c r="AH59" s="14"/>
      <c r="AI59" s="9">
        <f t="shared" si="5"/>
        <v>21</v>
      </c>
      <c r="AJ59" s="10"/>
      <c r="AK59" s="19">
        <f t="shared" si="6"/>
        <v>21</v>
      </c>
    </row>
    <row r="60" spans="1:37" x14ac:dyDescent="0.35">
      <c r="A60" s="5">
        <v>54</v>
      </c>
      <c r="B60" s="36" t="s">
        <v>170</v>
      </c>
      <c r="C60" s="18">
        <v>0</v>
      </c>
      <c r="D60" s="5">
        <v>0</v>
      </c>
      <c r="E60" s="5"/>
      <c r="F60" s="5">
        <v>0</v>
      </c>
      <c r="G60" s="5">
        <v>0</v>
      </c>
      <c r="H60" s="5"/>
      <c r="I60" s="5">
        <v>10</v>
      </c>
      <c r="J60" s="18">
        <v>0</v>
      </c>
      <c r="K60" s="5"/>
      <c r="L60" s="5">
        <v>10</v>
      </c>
      <c r="M60" s="18">
        <v>0</v>
      </c>
      <c r="N60" s="5"/>
      <c r="O60" s="18">
        <v>0</v>
      </c>
      <c r="P60" s="18">
        <v>0</v>
      </c>
      <c r="Q60" s="5"/>
      <c r="R60" s="18">
        <v>0</v>
      </c>
      <c r="S60" s="18">
        <v>0</v>
      </c>
      <c r="T60" s="5"/>
      <c r="U60" s="11">
        <f t="shared" si="4"/>
        <v>20</v>
      </c>
      <c r="V60" s="19">
        <f t="shared" si="7"/>
        <v>21</v>
      </c>
      <c r="W60" s="16"/>
      <c r="X60" s="54">
        <v>0</v>
      </c>
      <c r="Y60" s="14">
        <v>0</v>
      </c>
      <c r="Z60" s="14"/>
      <c r="AA60" s="14"/>
      <c r="AB60" s="14"/>
      <c r="AC60" s="14"/>
      <c r="AD60" s="14"/>
      <c r="AE60" s="14"/>
      <c r="AF60" s="17"/>
      <c r="AG60" s="14"/>
      <c r="AH60" s="14"/>
      <c r="AI60" s="9">
        <f t="shared" si="5"/>
        <v>21</v>
      </c>
      <c r="AJ60" s="10"/>
      <c r="AK60" s="19">
        <f t="shared" si="6"/>
        <v>21</v>
      </c>
    </row>
    <row r="61" spans="1:37" x14ac:dyDescent="0.35">
      <c r="A61" s="5">
        <v>55</v>
      </c>
      <c r="B61" s="36" t="s">
        <v>172</v>
      </c>
      <c r="C61" s="18">
        <v>0</v>
      </c>
      <c r="D61" s="5">
        <v>0</v>
      </c>
      <c r="E61" s="5"/>
      <c r="F61" s="5">
        <v>0</v>
      </c>
      <c r="G61" s="5">
        <v>0</v>
      </c>
      <c r="H61" s="5"/>
      <c r="I61" s="5">
        <v>10</v>
      </c>
      <c r="J61" s="18">
        <v>0</v>
      </c>
      <c r="K61" s="5"/>
      <c r="L61" s="5">
        <v>10</v>
      </c>
      <c r="M61" s="18">
        <v>0</v>
      </c>
      <c r="N61" s="5"/>
      <c r="O61" s="18">
        <v>0</v>
      </c>
      <c r="P61" s="18">
        <v>0</v>
      </c>
      <c r="Q61" s="5"/>
      <c r="R61" s="18">
        <v>0</v>
      </c>
      <c r="S61" s="18">
        <v>0</v>
      </c>
      <c r="T61" s="5"/>
      <c r="U61" s="11">
        <f t="shared" si="4"/>
        <v>20</v>
      </c>
      <c r="V61" s="19">
        <f t="shared" si="7"/>
        <v>21</v>
      </c>
      <c r="W61" s="16"/>
      <c r="X61" s="54">
        <v>0</v>
      </c>
      <c r="Y61" s="14">
        <v>0</v>
      </c>
      <c r="Z61" s="14"/>
      <c r="AA61" s="14"/>
      <c r="AB61" s="14"/>
      <c r="AC61" s="14"/>
      <c r="AD61" s="14"/>
      <c r="AE61" s="14"/>
      <c r="AF61" s="17"/>
      <c r="AG61" s="14"/>
      <c r="AH61" s="14"/>
      <c r="AI61" s="9">
        <f t="shared" si="5"/>
        <v>21</v>
      </c>
      <c r="AJ61" s="10"/>
      <c r="AK61" s="19">
        <f t="shared" si="6"/>
        <v>21</v>
      </c>
    </row>
    <row r="62" spans="1:37" x14ac:dyDescent="0.35">
      <c r="A62" s="5">
        <v>56</v>
      </c>
      <c r="B62" s="36" t="s">
        <v>174</v>
      </c>
      <c r="C62" s="18">
        <v>0</v>
      </c>
      <c r="D62" s="5">
        <v>0</v>
      </c>
      <c r="E62" s="5"/>
      <c r="F62" s="5">
        <v>0</v>
      </c>
      <c r="G62" s="5">
        <v>0</v>
      </c>
      <c r="H62" s="5"/>
      <c r="I62" s="5">
        <v>10</v>
      </c>
      <c r="J62" s="18">
        <v>0</v>
      </c>
      <c r="K62" s="5"/>
      <c r="L62" s="5">
        <v>10</v>
      </c>
      <c r="M62" s="18">
        <v>0</v>
      </c>
      <c r="N62" s="5"/>
      <c r="O62" s="18">
        <v>0</v>
      </c>
      <c r="P62" s="18">
        <v>0</v>
      </c>
      <c r="Q62" s="5"/>
      <c r="R62" s="18">
        <v>0</v>
      </c>
      <c r="S62" s="18">
        <v>0</v>
      </c>
      <c r="T62" s="5"/>
      <c r="U62" s="11">
        <f t="shared" si="4"/>
        <v>20</v>
      </c>
      <c r="V62" s="19">
        <f t="shared" si="7"/>
        <v>21</v>
      </c>
      <c r="W62" s="16"/>
      <c r="X62" s="54">
        <v>0</v>
      </c>
      <c r="Y62" s="14">
        <v>0</v>
      </c>
      <c r="Z62" s="14"/>
      <c r="AA62" s="14"/>
      <c r="AB62" s="14"/>
      <c r="AC62" s="14"/>
      <c r="AD62" s="14"/>
      <c r="AE62" s="14"/>
      <c r="AF62" s="17"/>
      <c r="AG62" s="14"/>
      <c r="AH62" s="14"/>
      <c r="AI62" s="9">
        <f t="shared" si="5"/>
        <v>21</v>
      </c>
      <c r="AJ62" s="10"/>
      <c r="AK62" s="19">
        <f t="shared" si="6"/>
        <v>21</v>
      </c>
    </row>
    <row r="63" spans="1:37" x14ac:dyDescent="0.35">
      <c r="A63" s="5">
        <v>57</v>
      </c>
      <c r="B63" s="36" t="s">
        <v>175</v>
      </c>
      <c r="C63" s="18">
        <v>0</v>
      </c>
      <c r="D63" s="5">
        <v>0</v>
      </c>
      <c r="E63" s="5"/>
      <c r="F63" s="5">
        <v>0</v>
      </c>
      <c r="G63" s="5">
        <v>0</v>
      </c>
      <c r="H63" s="5"/>
      <c r="I63" s="5">
        <v>10</v>
      </c>
      <c r="J63" s="18">
        <v>0</v>
      </c>
      <c r="K63" s="5"/>
      <c r="L63" s="5">
        <v>10</v>
      </c>
      <c r="M63" s="18">
        <v>0</v>
      </c>
      <c r="N63" s="5"/>
      <c r="O63" s="18">
        <v>0</v>
      </c>
      <c r="P63" s="18">
        <v>0</v>
      </c>
      <c r="Q63" s="5"/>
      <c r="R63" s="18">
        <v>0</v>
      </c>
      <c r="S63" s="18">
        <v>0</v>
      </c>
      <c r="T63" s="5"/>
      <c r="U63" s="11">
        <f t="shared" si="4"/>
        <v>20</v>
      </c>
      <c r="V63" s="19">
        <f t="shared" si="7"/>
        <v>21</v>
      </c>
      <c r="W63" s="16"/>
      <c r="X63" s="54">
        <v>0</v>
      </c>
      <c r="Y63" s="14">
        <v>0</v>
      </c>
      <c r="Z63" s="14"/>
      <c r="AA63" s="14"/>
      <c r="AB63" s="14"/>
      <c r="AC63" s="14"/>
      <c r="AD63" s="14"/>
      <c r="AE63" s="14"/>
      <c r="AF63" s="17"/>
      <c r="AG63" s="14"/>
      <c r="AH63" s="14"/>
      <c r="AI63" s="9">
        <f t="shared" si="5"/>
        <v>21</v>
      </c>
      <c r="AJ63" s="10"/>
      <c r="AK63" s="19">
        <f t="shared" si="6"/>
        <v>21</v>
      </c>
    </row>
    <row r="64" spans="1:37" x14ac:dyDescent="0.35">
      <c r="A64" s="5">
        <v>58</v>
      </c>
      <c r="B64" s="36" t="s">
        <v>177</v>
      </c>
      <c r="C64" s="18">
        <v>0</v>
      </c>
      <c r="D64" s="5">
        <v>0</v>
      </c>
      <c r="E64" s="5"/>
      <c r="F64" s="5">
        <v>0</v>
      </c>
      <c r="G64" s="5">
        <v>0</v>
      </c>
      <c r="H64" s="5"/>
      <c r="I64" s="5">
        <v>10</v>
      </c>
      <c r="J64" s="18">
        <v>0</v>
      </c>
      <c r="K64" s="5"/>
      <c r="L64" s="5">
        <v>10</v>
      </c>
      <c r="M64" s="18">
        <v>0</v>
      </c>
      <c r="N64" s="5"/>
      <c r="O64" s="18">
        <v>0</v>
      </c>
      <c r="P64" s="18">
        <v>0</v>
      </c>
      <c r="Q64" s="5"/>
      <c r="R64" s="18">
        <v>0</v>
      </c>
      <c r="S64" s="18">
        <v>0</v>
      </c>
      <c r="T64" s="5"/>
      <c r="U64" s="11">
        <f t="shared" si="4"/>
        <v>20</v>
      </c>
      <c r="V64" s="19">
        <f t="shared" si="7"/>
        <v>21</v>
      </c>
      <c r="W64" s="16"/>
      <c r="X64" s="54">
        <v>0</v>
      </c>
      <c r="Y64" s="14">
        <v>0</v>
      </c>
      <c r="Z64" s="14"/>
      <c r="AA64" s="14"/>
      <c r="AB64" s="14"/>
      <c r="AC64" s="14"/>
      <c r="AD64" s="14"/>
      <c r="AE64" s="14"/>
      <c r="AF64" s="17"/>
      <c r="AG64" s="14"/>
      <c r="AH64" s="14"/>
      <c r="AI64" s="9">
        <f t="shared" si="5"/>
        <v>21</v>
      </c>
      <c r="AJ64" s="10"/>
      <c r="AK64" s="19">
        <f t="shared" si="6"/>
        <v>21</v>
      </c>
    </row>
    <row r="65" spans="1:37" x14ac:dyDescent="0.35">
      <c r="A65" s="5">
        <v>59</v>
      </c>
      <c r="B65" s="36" t="s">
        <v>179</v>
      </c>
      <c r="C65" s="18">
        <v>0</v>
      </c>
      <c r="D65" s="5">
        <v>0</v>
      </c>
      <c r="E65" s="5"/>
      <c r="F65" s="5">
        <v>0</v>
      </c>
      <c r="G65" s="5">
        <v>0</v>
      </c>
      <c r="H65" s="5"/>
      <c r="I65" s="5">
        <v>10</v>
      </c>
      <c r="J65" s="18">
        <v>0</v>
      </c>
      <c r="K65" s="5"/>
      <c r="L65" s="5">
        <v>10</v>
      </c>
      <c r="M65" s="18">
        <v>0</v>
      </c>
      <c r="N65" s="5"/>
      <c r="O65" s="18">
        <v>0</v>
      </c>
      <c r="P65" s="18">
        <v>0</v>
      </c>
      <c r="Q65" s="5"/>
      <c r="R65" s="18">
        <v>0</v>
      </c>
      <c r="S65" s="18">
        <v>0</v>
      </c>
      <c r="T65" s="5"/>
      <c r="U65" s="11">
        <f t="shared" si="4"/>
        <v>20</v>
      </c>
      <c r="V65" s="19">
        <f t="shared" si="7"/>
        <v>21</v>
      </c>
      <c r="W65" s="16"/>
      <c r="X65" s="54">
        <v>0</v>
      </c>
      <c r="Y65" s="14">
        <v>0</v>
      </c>
      <c r="Z65" s="14"/>
      <c r="AA65" s="14"/>
      <c r="AB65" s="14"/>
      <c r="AC65" s="14"/>
      <c r="AD65" s="14"/>
      <c r="AE65" s="14"/>
      <c r="AF65" s="17"/>
      <c r="AG65" s="14"/>
      <c r="AH65" s="14"/>
      <c r="AI65" s="9">
        <f t="shared" si="5"/>
        <v>21</v>
      </c>
      <c r="AJ65" s="10"/>
      <c r="AK65" s="19">
        <f t="shared" si="6"/>
        <v>21</v>
      </c>
    </row>
    <row r="66" spans="1:37" x14ac:dyDescent="0.35">
      <c r="A66" s="5">
        <v>60</v>
      </c>
      <c r="B66" s="36" t="s">
        <v>180</v>
      </c>
      <c r="C66" s="18">
        <v>0</v>
      </c>
      <c r="D66" s="5">
        <v>0</v>
      </c>
      <c r="E66" s="5"/>
      <c r="F66" s="5">
        <v>0</v>
      </c>
      <c r="G66" s="5">
        <v>0</v>
      </c>
      <c r="H66" s="5"/>
      <c r="I66" s="5">
        <v>10</v>
      </c>
      <c r="J66" s="18">
        <v>0</v>
      </c>
      <c r="K66" s="5"/>
      <c r="L66" s="5">
        <v>10</v>
      </c>
      <c r="M66" s="18">
        <v>0</v>
      </c>
      <c r="N66" s="5"/>
      <c r="O66" s="18">
        <v>0</v>
      </c>
      <c r="P66" s="18">
        <v>0</v>
      </c>
      <c r="Q66" s="5"/>
      <c r="R66" s="18">
        <v>0</v>
      </c>
      <c r="S66" s="18">
        <v>0</v>
      </c>
      <c r="T66" s="5"/>
      <c r="U66" s="11">
        <f t="shared" si="4"/>
        <v>20</v>
      </c>
      <c r="V66" s="19">
        <f t="shared" si="7"/>
        <v>21</v>
      </c>
      <c r="W66" s="16"/>
      <c r="X66" s="54">
        <v>0</v>
      </c>
      <c r="Y66" s="14">
        <v>0</v>
      </c>
      <c r="Z66" s="14"/>
      <c r="AA66" s="14"/>
      <c r="AB66" s="14"/>
      <c r="AC66" s="14"/>
      <c r="AD66" s="14"/>
      <c r="AE66" s="14"/>
      <c r="AF66" s="17"/>
      <c r="AG66" s="14"/>
      <c r="AH66" s="14"/>
      <c r="AI66" s="9">
        <f t="shared" si="5"/>
        <v>21</v>
      </c>
      <c r="AJ66" s="10"/>
      <c r="AK66" s="19">
        <f t="shared" si="6"/>
        <v>21</v>
      </c>
    </row>
    <row r="67" spans="1:37" x14ac:dyDescent="0.35">
      <c r="A67" s="5">
        <v>61</v>
      </c>
      <c r="B67" s="36" t="s">
        <v>99</v>
      </c>
      <c r="C67" s="18">
        <v>0</v>
      </c>
      <c r="D67" s="5">
        <v>0</v>
      </c>
      <c r="E67" s="5"/>
      <c r="F67" s="5">
        <v>10</v>
      </c>
      <c r="G67" s="5">
        <v>0</v>
      </c>
      <c r="H67" s="5"/>
      <c r="I67" s="18">
        <v>0</v>
      </c>
      <c r="J67" s="18">
        <v>0</v>
      </c>
      <c r="K67" s="18"/>
      <c r="L67" s="18">
        <v>0</v>
      </c>
      <c r="M67" s="18">
        <v>0</v>
      </c>
      <c r="N67" s="5"/>
      <c r="O67" s="18">
        <v>10</v>
      </c>
      <c r="P67" s="18">
        <v>0</v>
      </c>
      <c r="Q67" s="5"/>
      <c r="R67" s="18">
        <v>0</v>
      </c>
      <c r="S67" s="18">
        <v>0</v>
      </c>
      <c r="T67" s="5"/>
      <c r="U67" s="11">
        <f t="shared" si="4"/>
        <v>20</v>
      </c>
      <c r="V67" s="19">
        <f t="shared" si="7"/>
        <v>21</v>
      </c>
      <c r="W67" s="16"/>
      <c r="X67" s="54">
        <v>0</v>
      </c>
      <c r="Y67" s="14">
        <v>0</v>
      </c>
      <c r="Z67" s="14"/>
      <c r="AA67" s="14"/>
      <c r="AB67" s="14"/>
      <c r="AC67" s="14"/>
      <c r="AD67" s="14"/>
      <c r="AE67" s="14"/>
      <c r="AF67" s="17"/>
      <c r="AG67" s="14"/>
      <c r="AH67" s="14"/>
      <c r="AI67" s="9">
        <f t="shared" si="5"/>
        <v>21</v>
      </c>
      <c r="AJ67" s="10"/>
      <c r="AK67" s="19">
        <f t="shared" si="6"/>
        <v>21</v>
      </c>
    </row>
    <row r="68" spans="1:37" x14ac:dyDescent="0.35">
      <c r="A68" s="5">
        <v>62</v>
      </c>
      <c r="B68" s="36" t="s">
        <v>182</v>
      </c>
      <c r="C68" s="18">
        <v>0</v>
      </c>
      <c r="D68" s="5">
        <v>0</v>
      </c>
      <c r="E68" s="5"/>
      <c r="F68" s="5">
        <v>0</v>
      </c>
      <c r="G68" s="5">
        <v>0</v>
      </c>
      <c r="H68" s="5"/>
      <c r="I68" s="5">
        <v>0</v>
      </c>
      <c r="J68" s="18">
        <v>0</v>
      </c>
      <c r="K68" s="5"/>
      <c r="L68" s="5">
        <v>10</v>
      </c>
      <c r="M68" s="18">
        <v>0</v>
      </c>
      <c r="N68" s="5"/>
      <c r="O68" s="18">
        <v>10</v>
      </c>
      <c r="P68" s="18">
        <v>0</v>
      </c>
      <c r="Q68" s="5"/>
      <c r="R68" s="18">
        <v>0</v>
      </c>
      <c r="S68" s="18">
        <v>0</v>
      </c>
      <c r="T68" s="5"/>
      <c r="U68" s="11">
        <f t="shared" si="4"/>
        <v>20</v>
      </c>
      <c r="V68" s="19">
        <f t="shared" si="7"/>
        <v>21</v>
      </c>
      <c r="W68" s="16"/>
      <c r="X68" s="54">
        <v>0</v>
      </c>
      <c r="Y68" s="14">
        <v>0</v>
      </c>
      <c r="Z68" s="14"/>
      <c r="AA68" s="14"/>
      <c r="AB68" s="14"/>
      <c r="AC68" s="14"/>
      <c r="AD68" s="14"/>
      <c r="AE68" s="14"/>
      <c r="AF68" s="17"/>
      <c r="AG68" s="14"/>
      <c r="AH68" s="14"/>
      <c r="AI68" s="9">
        <f t="shared" si="5"/>
        <v>21</v>
      </c>
      <c r="AJ68" s="10"/>
      <c r="AK68" s="19">
        <f t="shared" si="6"/>
        <v>21</v>
      </c>
    </row>
    <row r="69" spans="1:37" x14ac:dyDescent="0.35">
      <c r="A69" s="5">
        <v>84</v>
      </c>
      <c r="B69" s="36" t="s">
        <v>228</v>
      </c>
      <c r="C69" s="18">
        <v>0</v>
      </c>
      <c r="D69" s="5">
        <v>0</v>
      </c>
      <c r="E69" s="5"/>
      <c r="F69" s="5">
        <v>0</v>
      </c>
      <c r="G69" s="5">
        <v>0</v>
      </c>
      <c r="H69" s="5"/>
      <c r="I69" s="5">
        <v>0</v>
      </c>
      <c r="J69" s="18">
        <v>0</v>
      </c>
      <c r="K69" s="5"/>
      <c r="L69" s="5">
        <v>0</v>
      </c>
      <c r="M69" s="18">
        <v>0</v>
      </c>
      <c r="N69" s="5"/>
      <c r="O69" s="18">
        <v>0</v>
      </c>
      <c r="P69" s="18">
        <v>0</v>
      </c>
      <c r="Q69" s="5"/>
      <c r="R69" s="18">
        <v>0</v>
      </c>
      <c r="S69" s="18">
        <v>0</v>
      </c>
      <c r="T69" s="5"/>
      <c r="U69" s="11">
        <f t="shared" si="4"/>
        <v>0</v>
      </c>
      <c r="V69" s="19">
        <f>+C69+F69+I69+L69+O69+R69</f>
        <v>0</v>
      </c>
      <c r="W69" s="16"/>
      <c r="X69" s="54">
        <v>10</v>
      </c>
      <c r="Y69" s="14">
        <v>4</v>
      </c>
      <c r="Z69" s="14"/>
      <c r="AA69" s="14"/>
      <c r="AB69" s="14"/>
      <c r="AC69" s="14"/>
      <c r="AD69" s="14"/>
      <c r="AE69" s="14"/>
      <c r="AF69" s="17"/>
      <c r="AG69" s="14"/>
      <c r="AH69" s="14"/>
      <c r="AI69" s="9">
        <f t="shared" si="5"/>
        <v>14</v>
      </c>
      <c r="AJ69" s="10"/>
      <c r="AK69" s="19">
        <f t="shared" si="6"/>
        <v>14</v>
      </c>
    </row>
    <row r="70" spans="1:37" x14ac:dyDescent="0.35">
      <c r="A70" s="5">
        <v>35</v>
      </c>
      <c r="B70" s="36" t="s">
        <v>190</v>
      </c>
      <c r="C70" s="18">
        <v>0</v>
      </c>
      <c r="D70" s="5">
        <v>0</v>
      </c>
      <c r="E70" s="5"/>
      <c r="F70" s="5">
        <v>0</v>
      </c>
      <c r="G70" s="5">
        <v>0</v>
      </c>
      <c r="H70" s="5"/>
      <c r="I70" s="5">
        <v>0</v>
      </c>
      <c r="J70" s="18">
        <v>0</v>
      </c>
      <c r="K70" s="5"/>
      <c r="L70" s="5">
        <v>0</v>
      </c>
      <c r="M70" s="18">
        <v>0</v>
      </c>
      <c r="N70" s="5"/>
      <c r="O70" s="18">
        <v>10</v>
      </c>
      <c r="P70" s="18">
        <v>22</v>
      </c>
      <c r="Q70" s="5"/>
      <c r="R70" s="18">
        <v>0</v>
      </c>
      <c r="S70" s="18">
        <v>0</v>
      </c>
      <c r="T70" s="5"/>
      <c r="U70" s="11">
        <f t="shared" ref="U70:U101" si="8">SUM(C70:T70)</f>
        <v>32</v>
      </c>
      <c r="V70" s="19">
        <f t="shared" ref="V70:V89" si="9">+C70+F70+I70+L70+O70+R70+1</f>
        <v>11</v>
      </c>
      <c r="W70" s="16"/>
      <c r="X70" s="54">
        <v>0</v>
      </c>
      <c r="Y70" s="14">
        <v>0</v>
      </c>
      <c r="Z70" s="14"/>
      <c r="AA70" s="14"/>
      <c r="AB70" s="14"/>
      <c r="AC70" s="14"/>
      <c r="AD70" s="14"/>
      <c r="AE70" s="14"/>
      <c r="AF70" s="17"/>
      <c r="AG70" s="14"/>
      <c r="AH70" s="14"/>
      <c r="AI70" s="9">
        <f t="shared" ref="AI70:AI101" si="10">SUM(V70:AH70)</f>
        <v>11</v>
      </c>
      <c r="AJ70" s="10"/>
      <c r="AK70" s="19">
        <f t="shared" ref="AK70:AK101" si="11">+AI70-AJ70</f>
        <v>11</v>
      </c>
    </row>
    <row r="71" spans="1:37" x14ac:dyDescent="0.35">
      <c r="A71" s="5">
        <v>45</v>
      </c>
      <c r="B71" s="13" t="s">
        <v>61</v>
      </c>
      <c r="C71" s="5">
        <v>10</v>
      </c>
      <c r="D71" s="5">
        <v>16</v>
      </c>
      <c r="E71" s="5"/>
      <c r="F71" s="5">
        <v>0</v>
      </c>
      <c r="G71" s="18">
        <v>0</v>
      </c>
      <c r="H71" s="18"/>
      <c r="I71" s="18">
        <v>0</v>
      </c>
      <c r="J71" s="18">
        <v>0</v>
      </c>
      <c r="K71" s="18"/>
      <c r="L71" s="18">
        <v>0</v>
      </c>
      <c r="M71" s="18">
        <v>0</v>
      </c>
      <c r="N71" s="18"/>
      <c r="O71" s="18">
        <v>0</v>
      </c>
      <c r="P71" s="18">
        <v>0</v>
      </c>
      <c r="Q71" s="18"/>
      <c r="R71" s="18">
        <v>0</v>
      </c>
      <c r="S71" s="18">
        <v>0</v>
      </c>
      <c r="T71" s="18"/>
      <c r="U71" s="11">
        <f t="shared" si="8"/>
        <v>26</v>
      </c>
      <c r="V71" s="19">
        <f t="shared" si="9"/>
        <v>11</v>
      </c>
      <c r="W71" s="16"/>
      <c r="X71" s="54">
        <v>0</v>
      </c>
      <c r="Y71" s="14">
        <v>0</v>
      </c>
      <c r="Z71" s="14"/>
      <c r="AA71" s="14"/>
      <c r="AB71" s="14"/>
      <c r="AC71" s="14"/>
      <c r="AD71" s="14"/>
      <c r="AE71" s="14"/>
      <c r="AF71" s="17"/>
      <c r="AG71" s="14"/>
      <c r="AH71" s="14"/>
      <c r="AI71" s="9">
        <f t="shared" si="10"/>
        <v>11</v>
      </c>
      <c r="AJ71" s="10"/>
      <c r="AK71" s="19">
        <f t="shared" si="11"/>
        <v>11</v>
      </c>
    </row>
    <row r="72" spans="1:37" x14ac:dyDescent="0.35">
      <c r="A72" s="5">
        <v>49</v>
      </c>
      <c r="B72" s="36" t="s">
        <v>106</v>
      </c>
      <c r="C72" s="18">
        <v>0</v>
      </c>
      <c r="D72" s="5">
        <v>0</v>
      </c>
      <c r="E72" s="5"/>
      <c r="F72" s="5">
        <v>10</v>
      </c>
      <c r="G72" s="5">
        <v>12</v>
      </c>
      <c r="H72" s="5"/>
      <c r="I72" s="18">
        <v>0</v>
      </c>
      <c r="J72" s="18">
        <v>0</v>
      </c>
      <c r="K72" s="18"/>
      <c r="L72" s="18">
        <v>0</v>
      </c>
      <c r="M72" s="18">
        <v>0</v>
      </c>
      <c r="N72" s="18"/>
      <c r="O72" s="18">
        <v>0</v>
      </c>
      <c r="P72" s="18">
        <v>0</v>
      </c>
      <c r="Q72" s="18"/>
      <c r="R72" s="18">
        <v>0</v>
      </c>
      <c r="S72" s="18">
        <v>0</v>
      </c>
      <c r="T72" s="18"/>
      <c r="U72" s="11">
        <f t="shared" si="8"/>
        <v>22</v>
      </c>
      <c r="V72" s="19">
        <f t="shared" si="9"/>
        <v>11</v>
      </c>
      <c r="W72" s="16"/>
      <c r="X72" s="54">
        <v>0</v>
      </c>
      <c r="Y72" s="14">
        <v>0</v>
      </c>
      <c r="Z72" s="14"/>
      <c r="AA72" s="14"/>
      <c r="AB72" s="14"/>
      <c r="AC72" s="14"/>
      <c r="AD72" s="14"/>
      <c r="AE72" s="14"/>
      <c r="AF72" s="17"/>
      <c r="AG72" s="14"/>
      <c r="AH72" s="14"/>
      <c r="AI72" s="9">
        <f t="shared" si="10"/>
        <v>11</v>
      </c>
      <c r="AJ72" s="10"/>
      <c r="AK72" s="19">
        <f t="shared" si="11"/>
        <v>11</v>
      </c>
    </row>
    <row r="73" spans="1:37" x14ac:dyDescent="0.35">
      <c r="A73" s="5">
        <v>52</v>
      </c>
      <c r="B73" s="36" t="s">
        <v>222</v>
      </c>
      <c r="C73" s="18">
        <v>0</v>
      </c>
      <c r="D73" s="5">
        <v>0</v>
      </c>
      <c r="E73" s="5"/>
      <c r="F73" s="5">
        <v>0</v>
      </c>
      <c r="G73" s="5">
        <v>0</v>
      </c>
      <c r="H73" s="5"/>
      <c r="I73" s="5">
        <v>0</v>
      </c>
      <c r="J73" s="18">
        <v>0</v>
      </c>
      <c r="K73" s="5"/>
      <c r="L73" s="5">
        <v>0</v>
      </c>
      <c r="M73" s="18">
        <v>0</v>
      </c>
      <c r="N73" s="5"/>
      <c r="O73" s="18">
        <v>0</v>
      </c>
      <c r="P73" s="18">
        <v>0</v>
      </c>
      <c r="Q73" s="5"/>
      <c r="R73" s="18">
        <v>10</v>
      </c>
      <c r="S73" s="18">
        <v>12</v>
      </c>
      <c r="T73" s="5"/>
      <c r="U73" s="11">
        <f t="shared" si="8"/>
        <v>22</v>
      </c>
      <c r="V73" s="19">
        <f t="shared" si="9"/>
        <v>11</v>
      </c>
      <c r="W73" s="16"/>
      <c r="X73" s="54">
        <v>0</v>
      </c>
      <c r="Y73" s="14">
        <v>0</v>
      </c>
      <c r="Z73" s="14"/>
      <c r="AA73" s="14"/>
      <c r="AB73" s="14"/>
      <c r="AC73" s="14"/>
      <c r="AD73" s="14"/>
      <c r="AE73" s="14"/>
      <c r="AF73" s="17"/>
      <c r="AG73" s="14"/>
      <c r="AH73" s="14"/>
      <c r="AI73" s="9">
        <f t="shared" si="10"/>
        <v>11</v>
      </c>
      <c r="AJ73" s="10"/>
      <c r="AK73" s="19">
        <f t="shared" si="11"/>
        <v>11</v>
      </c>
    </row>
    <row r="74" spans="1:37" x14ac:dyDescent="0.35">
      <c r="A74" s="5">
        <v>64</v>
      </c>
      <c r="B74" s="13" t="s">
        <v>53</v>
      </c>
      <c r="C74" s="5">
        <v>10</v>
      </c>
      <c r="D74" s="5">
        <v>9</v>
      </c>
      <c r="E74" s="5"/>
      <c r="F74" s="5">
        <v>0</v>
      </c>
      <c r="G74" s="18">
        <v>0</v>
      </c>
      <c r="H74" s="18"/>
      <c r="I74" s="18">
        <v>0</v>
      </c>
      <c r="J74" s="18">
        <v>0</v>
      </c>
      <c r="K74" s="18"/>
      <c r="L74" s="18">
        <v>0</v>
      </c>
      <c r="M74" s="18">
        <v>0</v>
      </c>
      <c r="N74" s="5"/>
      <c r="O74" s="18">
        <v>0</v>
      </c>
      <c r="P74" s="18">
        <v>0</v>
      </c>
      <c r="Q74" s="5"/>
      <c r="R74" s="18">
        <v>0</v>
      </c>
      <c r="S74" s="18">
        <v>0</v>
      </c>
      <c r="T74" s="5"/>
      <c r="U74" s="11">
        <f t="shared" si="8"/>
        <v>19</v>
      </c>
      <c r="V74" s="19">
        <f t="shared" si="9"/>
        <v>11</v>
      </c>
      <c r="W74" s="16"/>
      <c r="X74" s="54">
        <v>0</v>
      </c>
      <c r="Y74" s="14">
        <v>0</v>
      </c>
      <c r="Z74" s="14"/>
      <c r="AA74" s="14"/>
      <c r="AB74" s="14"/>
      <c r="AC74" s="14"/>
      <c r="AD74" s="14"/>
      <c r="AE74" s="14"/>
      <c r="AF74" s="17"/>
      <c r="AG74" s="14"/>
      <c r="AH74" s="14"/>
      <c r="AI74" s="9">
        <f t="shared" si="10"/>
        <v>11</v>
      </c>
      <c r="AJ74" s="10"/>
      <c r="AK74" s="19">
        <f t="shared" si="11"/>
        <v>11</v>
      </c>
    </row>
    <row r="75" spans="1:37" x14ac:dyDescent="0.35">
      <c r="A75" s="5">
        <v>65</v>
      </c>
      <c r="B75" s="13" t="s">
        <v>44</v>
      </c>
      <c r="C75" s="5">
        <v>10</v>
      </c>
      <c r="D75" s="18">
        <v>5</v>
      </c>
      <c r="E75" s="18"/>
      <c r="F75" s="18">
        <v>0</v>
      </c>
      <c r="G75" s="18">
        <v>0</v>
      </c>
      <c r="H75" s="18"/>
      <c r="I75" s="18">
        <v>0</v>
      </c>
      <c r="J75" s="18">
        <v>0</v>
      </c>
      <c r="K75" s="18"/>
      <c r="L75" s="18">
        <v>0</v>
      </c>
      <c r="M75" s="18">
        <v>0</v>
      </c>
      <c r="N75" s="18"/>
      <c r="O75" s="18">
        <v>0</v>
      </c>
      <c r="P75" s="18">
        <v>0</v>
      </c>
      <c r="Q75" s="18"/>
      <c r="R75" s="18">
        <v>0</v>
      </c>
      <c r="S75" s="18">
        <v>0</v>
      </c>
      <c r="T75" s="18"/>
      <c r="U75" s="11">
        <f t="shared" si="8"/>
        <v>15</v>
      </c>
      <c r="V75" s="19">
        <f t="shared" si="9"/>
        <v>11</v>
      </c>
      <c r="W75" s="16"/>
      <c r="X75" s="54">
        <v>0</v>
      </c>
      <c r="Y75" s="14">
        <v>0</v>
      </c>
      <c r="Z75" s="14"/>
      <c r="AA75" s="14"/>
      <c r="AB75" s="14"/>
      <c r="AC75" s="14"/>
      <c r="AD75" s="14"/>
      <c r="AE75" s="14"/>
      <c r="AF75" s="17"/>
      <c r="AG75" s="14"/>
      <c r="AH75" s="14"/>
      <c r="AI75" s="9">
        <f t="shared" si="10"/>
        <v>11</v>
      </c>
      <c r="AJ75" s="10"/>
      <c r="AK75" s="19">
        <f t="shared" si="11"/>
        <v>11</v>
      </c>
    </row>
    <row r="76" spans="1:37" x14ac:dyDescent="0.35">
      <c r="A76" s="5">
        <v>66</v>
      </c>
      <c r="B76" s="13" t="s">
        <v>58</v>
      </c>
      <c r="C76" s="5">
        <v>10</v>
      </c>
      <c r="D76" s="18">
        <v>1</v>
      </c>
      <c r="E76" s="18"/>
      <c r="F76" s="18">
        <v>0</v>
      </c>
      <c r="G76" s="18">
        <v>0</v>
      </c>
      <c r="H76" s="5"/>
      <c r="I76" s="18">
        <v>0</v>
      </c>
      <c r="J76" s="18">
        <v>0</v>
      </c>
      <c r="K76" s="18"/>
      <c r="L76" s="18">
        <v>0</v>
      </c>
      <c r="M76" s="18">
        <v>0</v>
      </c>
      <c r="N76" s="18"/>
      <c r="O76" s="18">
        <v>0</v>
      </c>
      <c r="P76" s="18">
        <v>0</v>
      </c>
      <c r="Q76" s="18"/>
      <c r="R76" s="18">
        <v>0</v>
      </c>
      <c r="S76" s="18">
        <v>0</v>
      </c>
      <c r="T76" s="18"/>
      <c r="U76" s="11">
        <f t="shared" si="8"/>
        <v>11</v>
      </c>
      <c r="V76" s="19">
        <f t="shared" si="9"/>
        <v>11</v>
      </c>
      <c r="W76" s="16"/>
      <c r="X76" s="54">
        <v>0</v>
      </c>
      <c r="Y76" s="14">
        <v>0</v>
      </c>
      <c r="Z76" s="14"/>
      <c r="AA76" s="14"/>
      <c r="AB76" s="14"/>
      <c r="AC76" s="14"/>
      <c r="AD76" s="14"/>
      <c r="AE76" s="14"/>
      <c r="AF76" s="17"/>
      <c r="AG76" s="14"/>
      <c r="AH76" s="14"/>
      <c r="AI76" s="9">
        <f t="shared" si="10"/>
        <v>11</v>
      </c>
      <c r="AJ76" s="10"/>
      <c r="AK76" s="19">
        <f t="shared" si="11"/>
        <v>11</v>
      </c>
    </row>
    <row r="77" spans="1:37" x14ac:dyDescent="0.35">
      <c r="A77" s="5">
        <v>67</v>
      </c>
      <c r="B77" s="36" t="s">
        <v>29</v>
      </c>
      <c r="C77" s="18">
        <v>0</v>
      </c>
      <c r="D77" s="5">
        <v>0</v>
      </c>
      <c r="E77" s="5"/>
      <c r="F77" s="5">
        <v>10</v>
      </c>
      <c r="G77" s="5">
        <v>1</v>
      </c>
      <c r="H77" s="18"/>
      <c r="I77" s="18">
        <v>0</v>
      </c>
      <c r="J77" s="18">
        <v>0</v>
      </c>
      <c r="K77" s="18"/>
      <c r="L77" s="18">
        <v>0</v>
      </c>
      <c r="M77" s="18">
        <v>0</v>
      </c>
      <c r="N77" s="18"/>
      <c r="O77" s="18">
        <v>0</v>
      </c>
      <c r="P77" s="18">
        <v>0</v>
      </c>
      <c r="Q77" s="18"/>
      <c r="R77" s="18">
        <v>0</v>
      </c>
      <c r="S77" s="18">
        <v>0</v>
      </c>
      <c r="T77" s="18"/>
      <c r="U77" s="11">
        <f t="shared" si="8"/>
        <v>11</v>
      </c>
      <c r="V77" s="19">
        <f t="shared" si="9"/>
        <v>11</v>
      </c>
      <c r="W77" s="16"/>
      <c r="X77" s="54">
        <v>0</v>
      </c>
      <c r="Y77" s="14">
        <v>0</v>
      </c>
      <c r="Z77" s="14"/>
      <c r="AA77" s="14"/>
      <c r="AB77" s="14"/>
      <c r="AC77" s="14"/>
      <c r="AD77" s="14"/>
      <c r="AE77" s="14"/>
      <c r="AF77" s="17"/>
      <c r="AG77" s="14"/>
      <c r="AH77" s="14"/>
      <c r="AI77" s="9">
        <f t="shared" si="10"/>
        <v>11</v>
      </c>
      <c r="AJ77" s="10"/>
      <c r="AK77" s="19">
        <f t="shared" si="11"/>
        <v>11</v>
      </c>
    </row>
    <row r="78" spans="1:37" x14ac:dyDescent="0.35">
      <c r="A78" s="5">
        <v>68</v>
      </c>
      <c r="B78" s="36" t="s">
        <v>191</v>
      </c>
      <c r="C78" s="18">
        <v>0</v>
      </c>
      <c r="D78" s="5">
        <v>0</v>
      </c>
      <c r="E78" s="5"/>
      <c r="F78" s="5">
        <v>0</v>
      </c>
      <c r="G78" s="5">
        <v>0</v>
      </c>
      <c r="H78" s="5"/>
      <c r="I78" s="5">
        <v>0</v>
      </c>
      <c r="J78" s="18">
        <v>0</v>
      </c>
      <c r="K78" s="5"/>
      <c r="L78" s="5">
        <v>0</v>
      </c>
      <c r="M78" s="18">
        <v>0</v>
      </c>
      <c r="N78" s="5"/>
      <c r="O78" s="18">
        <v>10</v>
      </c>
      <c r="P78" s="18">
        <v>1</v>
      </c>
      <c r="Q78" s="5"/>
      <c r="R78" s="18">
        <v>0</v>
      </c>
      <c r="S78" s="18">
        <v>0</v>
      </c>
      <c r="T78" s="5"/>
      <c r="U78" s="11">
        <f t="shared" si="8"/>
        <v>11</v>
      </c>
      <c r="V78" s="19">
        <f t="shared" si="9"/>
        <v>11</v>
      </c>
      <c r="W78" s="16"/>
      <c r="X78" s="54">
        <v>0</v>
      </c>
      <c r="Y78" s="14">
        <v>0</v>
      </c>
      <c r="Z78" s="14"/>
      <c r="AA78" s="14"/>
      <c r="AB78" s="14"/>
      <c r="AC78" s="14"/>
      <c r="AD78" s="14"/>
      <c r="AE78" s="14"/>
      <c r="AF78" s="17"/>
      <c r="AG78" s="14"/>
      <c r="AH78" s="14"/>
      <c r="AI78" s="9">
        <f t="shared" si="10"/>
        <v>11</v>
      </c>
      <c r="AJ78" s="10"/>
      <c r="AK78" s="19">
        <f t="shared" si="11"/>
        <v>11</v>
      </c>
    </row>
    <row r="79" spans="1:37" x14ac:dyDescent="0.35">
      <c r="A79" s="5">
        <v>70</v>
      </c>
      <c r="B79" s="13" t="s">
        <v>63</v>
      </c>
      <c r="C79" s="5">
        <v>10</v>
      </c>
      <c r="D79" s="18">
        <v>0</v>
      </c>
      <c r="E79" s="18"/>
      <c r="F79" s="18">
        <v>0</v>
      </c>
      <c r="G79" s="18">
        <v>0</v>
      </c>
      <c r="H79" s="18"/>
      <c r="I79" s="18">
        <v>0</v>
      </c>
      <c r="J79" s="18">
        <v>0</v>
      </c>
      <c r="K79" s="18"/>
      <c r="L79" s="18">
        <v>0</v>
      </c>
      <c r="M79" s="18">
        <v>0</v>
      </c>
      <c r="N79" s="5"/>
      <c r="O79" s="18">
        <v>0</v>
      </c>
      <c r="P79" s="18">
        <v>0</v>
      </c>
      <c r="Q79" s="5"/>
      <c r="R79" s="18">
        <v>0</v>
      </c>
      <c r="S79" s="18">
        <v>0</v>
      </c>
      <c r="T79" s="5"/>
      <c r="U79" s="11">
        <f t="shared" si="8"/>
        <v>10</v>
      </c>
      <c r="V79" s="19">
        <f t="shared" si="9"/>
        <v>11</v>
      </c>
      <c r="W79" s="16"/>
      <c r="X79" s="54">
        <v>0</v>
      </c>
      <c r="Y79" s="14">
        <v>0</v>
      </c>
      <c r="Z79" s="14"/>
      <c r="AA79" s="14"/>
      <c r="AB79" s="14"/>
      <c r="AC79" s="14"/>
      <c r="AD79" s="14"/>
      <c r="AE79" s="14"/>
      <c r="AF79" s="17"/>
      <c r="AG79" s="14"/>
      <c r="AH79" s="14"/>
      <c r="AI79" s="9">
        <f t="shared" si="10"/>
        <v>11</v>
      </c>
      <c r="AJ79" s="10"/>
      <c r="AK79" s="19">
        <f t="shared" si="11"/>
        <v>11</v>
      </c>
    </row>
    <row r="80" spans="1:37" x14ac:dyDescent="0.35">
      <c r="A80" s="5">
        <v>71</v>
      </c>
      <c r="B80" s="13" t="s">
        <v>42</v>
      </c>
      <c r="C80" s="5">
        <v>10</v>
      </c>
      <c r="D80" s="18">
        <v>0</v>
      </c>
      <c r="E80" s="18"/>
      <c r="F80" s="18">
        <v>0</v>
      </c>
      <c r="G80" s="18">
        <v>0</v>
      </c>
      <c r="H80" s="18"/>
      <c r="I80" s="18">
        <v>0</v>
      </c>
      <c r="J80" s="18">
        <v>0</v>
      </c>
      <c r="K80" s="18"/>
      <c r="L80" s="18">
        <v>0</v>
      </c>
      <c r="M80" s="18">
        <v>0</v>
      </c>
      <c r="N80" s="5"/>
      <c r="O80" s="18">
        <v>0</v>
      </c>
      <c r="P80" s="18">
        <v>0</v>
      </c>
      <c r="Q80" s="5"/>
      <c r="R80" s="18">
        <v>0</v>
      </c>
      <c r="S80" s="18">
        <v>0</v>
      </c>
      <c r="T80" s="5"/>
      <c r="U80" s="11">
        <f t="shared" si="8"/>
        <v>10</v>
      </c>
      <c r="V80" s="19">
        <f t="shared" si="9"/>
        <v>11</v>
      </c>
      <c r="W80" s="16"/>
      <c r="X80" s="54">
        <v>0</v>
      </c>
      <c r="Y80" s="14">
        <v>0</v>
      </c>
      <c r="Z80" s="14"/>
      <c r="AA80" s="14"/>
      <c r="AB80" s="14"/>
      <c r="AC80" s="14"/>
      <c r="AD80" s="14"/>
      <c r="AE80" s="14"/>
      <c r="AF80" s="17"/>
      <c r="AG80" s="14"/>
      <c r="AH80" s="14"/>
      <c r="AI80" s="9">
        <f t="shared" si="10"/>
        <v>11</v>
      </c>
      <c r="AJ80" s="10"/>
      <c r="AK80" s="19">
        <f t="shared" si="11"/>
        <v>11</v>
      </c>
    </row>
    <row r="81" spans="1:37" x14ac:dyDescent="0.35">
      <c r="A81" s="5">
        <v>72</v>
      </c>
      <c r="B81" s="13" t="s">
        <v>46</v>
      </c>
      <c r="C81" s="5">
        <v>10</v>
      </c>
      <c r="D81" s="18">
        <v>0</v>
      </c>
      <c r="E81" s="18"/>
      <c r="F81" s="18">
        <v>0</v>
      </c>
      <c r="G81" s="18">
        <v>0</v>
      </c>
      <c r="H81" s="5"/>
      <c r="I81" s="18">
        <v>0</v>
      </c>
      <c r="J81" s="18">
        <v>0</v>
      </c>
      <c r="K81" s="18"/>
      <c r="L81" s="18">
        <v>0</v>
      </c>
      <c r="M81" s="18">
        <v>0</v>
      </c>
      <c r="N81" s="5"/>
      <c r="O81" s="18">
        <v>0</v>
      </c>
      <c r="P81" s="18">
        <v>0</v>
      </c>
      <c r="Q81" s="5"/>
      <c r="R81" s="18">
        <v>0</v>
      </c>
      <c r="S81" s="18">
        <v>0</v>
      </c>
      <c r="T81" s="5"/>
      <c r="U81" s="11">
        <f t="shared" si="8"/>
        <v>10</v>
      </c>
      <c r="V81" s="19">
        <f t="shared" si="9"/>
        <v>11</v>
      </c>
      <c r="W81" s="16"/>
      <c r="X81" s="54">
        <v>0</v>
      </c>
      <c r="Y81" s="14">
        <v>0</v>
      </c>
      <c r="Z81" s="14"/>
      <c r="AA81" s="14"/>
      <c r="AB81" s="14"/>
      <c r="AC81" s="14"/>
      <c r="AD81" s="14"/>
      <c r="AE81" s="14"/>
      <c r="AF81" s="17"/>
      <c r="AG81" s="14"/>
      <c r="AH81" s="14"/>
      <c r="AI81" s="9">
        <f t="shared" si="10"/>
        <v>11</v>
      </c>
      <c r="AJ81" s="10"/>
      <c r="AK81" s="19">
        <f t="shared" si="11"/>
        <v>11</v>
      </c>
    </row>
    <row r="82" spans="1:37" x14ac:dyDescent="0.35">
      <c r="A82" s="5">
        <v>73</v>
      </c>
      <c r="B82" s="36" t="s">
        <v>98</v>
      </c>
      <c r="C82" s="18">
        <v>0</v>
      </c>
      <c r="D82" s="5">
        <v>0</v>
      </c>
      <c r="E82" s="5"/>
      <c r="F82" s="5">
        <v>10</v>
      </c>
      <c r="G82" s="5">
        <v>0</v>
      </c>
      <c r="H82" s="5"/>
      <c r="I82" s="18">
        <v>0</v>
      </c>
      <c r="J82" s="18">
        <v>0</v>
      </c>
      <c r="K82" s="18"/>
      <c r="L82" s="18">
        <v>0</v>
      </c>
      <c r="M82" s="18">
        <v>0</v>
      </c>
      <c r="N82" s="5"/>
      <c r="O82" s="18">
        <v>0</v>
      </c>
      <c r="P82" s="18">
        <v>0</v>
      </c>
      <c r="Q82" s="5"/>
      <c r="R82" s="18">
        <v>0</v>
      </c>
      <c r="S82" s="18">
        <v>0</v>
      </c>
      <c r="T82" s="5"/>
      <c r="U82" s="11">
        <f t="shared" si="8"/>
        <v>10</v>
      </c>
      <c r="V82" s="19">
        <f t="shared" si="9"/>
        <v>11</v>
      </c>
      <c r="W82" s="16"/>
      <c r="X82" s="54">
        <v>0</v>
      </c>
      <c r="Y82" s="14">
        <v>0</v>
      </c>
      <c r="Z82" s="14"/>
      <c r="AA82" s="14"/>
      <c r="AB82" s="14"/>
      <c r="AC82" s="14"/>
      <c r="AD82" s="14"/>
      <c r="AE82" s="14"/>
      <c r="AF82" s="17"/>
      <c r="AG82" s="14"/>
      <c r="AH82" s="14"/>
      <c r="AI82" s="9">
        <f t="shared" si="10"/>
        <v>11</v>
      </c>
      <c r="AJ82" s="10"/>
      <c r="AK82" s="19">
        <f t="shared" si="11"/>
        <v>11</v>
      </c>
    </row>
    <row r="83" spans="1:37" x14ac:dyDescent="0.35">
      <c r="A83" s="5">
        <v>74</v>
      </c>
      <c r="B83" s="36" t="s">
        <v>109</v>
      </c>
      <c r="C83" s="18">
        <v>0</v>
      </c>
      <c r="D83" s="5">
        <v>0</v>
      </c>
      <c r="E83" s="5"/>
      <c r="F83" s="5">
        <v>10</v>
      </c>
      <c r="G83" s="5">
        <v>0</v>
      </c>
      <c r="H83" s="5"/>
      <c r="I83" s="18">
        <v>0</v>
      </c>
      <c r="J83" s="18">
        <v>0</v>
      </c>
      <c r="K83" s="18"/>
      <c r="L83" s="18">
        <v>0</v>
      </c>
      <c r="M83" s="18">
        <v>0</v>
      </c>
      <c r="N83" s="5"/>
      <c r="O83" s="18">
        <v>0</v>
      </c>
      <c r="P83" s="18">
        <v>0</v>
      </c>
      <c r="Q83" s="5"/>
      <c r="R83" s="18">
        <v>0</v>
      </c>
      <c r="S83" s="18">
        <v>0</v>
      </c>
      <c r="T83" s="5"/>
      <c r="U83" s="11">
        <f t="shared" si="8"/>
        <v>10</v>
      </c>
      <c r="V83" s="19">
        <f t="shared" si="9"/>
        <v>11</v>
      </c>
      <c r="W83" s="16"/>
      <c r="X83" s="54">
        <v>0</v>
      </c>
      <c r="Y83" s="14">
        <v>0</v>
      </c>
      <c r="Z83" s="14"/>
      <c r="AA83" s="14"/>
      <c r="AB83" s="14"/>
      <c r="AC83" s="14"/>
      <c r="AD83" s="14"/>
      <c r="AE83" s="14"/>
      <c r="AF83" s="17"/>
      <c r="AG83" s="14"/>
      <c r="AH83" s="14"/>
      <c r="AI83" s="9">
        <f t="shared" si="10"/>
        <v>11</v>
      </c>
      <c r="AJ83" s="10"/>
      <c r="AK83" s="19">
        <f t="shared" si="11"/>
        <v>11</v>
      </c>
    </row>
    <row r="84" spans="1:37" x14ac:dyDescent="0.35">
      <c r="A84" s="5">
        <v>75</v>
      </c>
      <c r="B84" s="36" t="s">
        <v>111</v>
      </c>
      <c r="C84" s="18">
        <v>0</v>
      </c>
      <c r="D84" s="5">
        <v>0</v>
      </c>
      <c r="E84" s="5"/>
      <c r="F84" s="5">
        <v>10</v>
      </c>
      <c r="G84" s="5">
        <v>0</v>
      </c>
      <c r="H84" s="5"/>
      <c r="I84" s="18">
        <v>0</v>
      </c>
      <c r="J84" s="18">
        <v>0</v>
      </c>
      <c r="K84" s="18"/>
      <c r="L84" s="18">
        <v>0</v>
      </c>
      <c r="M84" s="18">
        <v>0</v>
      </c>
      <c r="N84" s="5"/>
      <c r="O84" s="18">
        <v>0</v>
      </c>
      <c r="P84" s="18">
        <v>0</v>
      </c>
      <c r="Q84" s="5"/>
      <c r="R84" s="18">
        <v>0</v>
      </c>
      <c r="S84" s="18">
        <v>0</v>
      </c>
      <c r="T84" s="5"/>
      <c r="U84" s="11">
        <f t="shared" si="8"/>
        <v>10</v>
      </c>
      <c r="V84" s="19">
        <f t="shared" si="9"/>
        <v>11</v>
      </c>
      <c r="W84" s="16"/>
      <c r="X84" s="54">
        <v>0</v>
      </c>
      <c r="Y84" s="14">
        <v>0</v>
      </c>
      <c r="Z84" s="14"/>
      <c r="AA84" s="14"/>
      <c r="AB84" s="14"/>
      <c r="AC84" s="14"/>
      <c r="AD84" s="14"/>
      <c r="AE84" s="14"/>
      <c r="AF84" s="17"/>
      <c r="AG84" s="14"/>
      <c r="AH84" s="14"/>
      <c r="AI84" s="9">
        <f t="shared" si="10"/>
        <v>11</v>
      </c>
      <c r="AJ84" s="10"/>
      <c r="AK84" s="19">
        <f t="shared" si="11"/>
        <v>11</v>
      </c>
    </row>
    <row r="85" spans="1:37" x14ac:dyDescent="0.35">
      <c r="A85" s="5">
        <v>76</v>
      </c>
      <c r="B85" s="36" t="s">
        <v>192</v>
      </c>
      <c r="C85" s="18">
        <v>0</v>
      </c>
      <c r="D85" s="5">
        <v>0</v>
      </c>
      <c r="E85" s="5"/>
      <c r="F85" s="5">
        <v>0</v>
      </c>
      <c r="G85" s="5">
        <v>0</v>
      </c>
      <c r="H85" s="5"/>
      <c r="I85" s="5">
        <v>0</v>
      </c>
      <c r="J85" s="18">
        <v>0</v>
      </c>
      <c r="K85" s="5"/>
      <c r="L85" s="5">
        <v>0</v>
      </c>
      <c r="M85" s="18">
        <v>0</v>
      </c>
      <c r="N85" s="5"/>
      <c r="O85" s="18">
        <v>10</v>
      </c>
      <c r="P85" s="18">
        <v>0</v>
      </c>
      <c r="Q85" s="5"/>
      <c r="R85" s="18">
        <v>0</v>
      </c>
      <c r="S85" s="18">
        <v>0</v>
      </c>
      <c r="T85" s="5"/>
      <c r="U85" s="11">
        <f t="shared" si="8"/>
        <v>10</v>
      </c>
      <c r="V85" s="19">
        <f t="shared" si="9"/>
        <v>11</v>
      </c>
      <c r="W85" s="16"/>
      <c r="X85" s="54">
        <v>0</v>
      </c>
      <c r="Y85" s="14">
        <v>0</v>
      </c>
      <c r="Z85" s="14"/>
      <c r="AA85" s="14"/>
      <c r="AB85" s="14"/>
      <c r="AC85" s="14"/>
      <c r="AD85" s="14"/>
      <c r="AE85" s="14"/>
      <c r="AF85" s="17"/>
      <c r="AG85" s="14"/>
      <c r="AH85" s="14"/>
      <c r="AI85" s="9">
        <f t="shared" si="10"/>
        <v>11</v>
      </c>
      <c r="AJ85" s="10"/>
      <c r="AK85" s="19">
        <f t="shared" si="11"/>
        <v>11</v>
      </c>
    </row>
    <row r="86" spans="1:37" x14ac:dyDescent="0.35">
      <c r="A86" s="5">
        <v>77</v>
      </c>
      <c r="B86" s="36" t="s">
        <v>194</v>
      </c>
      <c r="C86" s="18">
        <v>0</v>
      </c>
      <c r="D86" s="5">
        <v>0</v>
      </c>
      <c r="E86" s="5"/>
      <c r="F86" s="5">
        <v>0</v>
      </c>
      <c r="G86" s="5">
        <v>0</v>
      </c>
      <c r="H86" s="5"/>
      <c r="I86" s="5">
        <v>0</v>
      </c>
      <c r="J86" s="18">
        <v>0</v>
      </c>
      <c r="K86" s="5"/>
      <c r="L86" s="5">
        <v>0</v>
      </c>
      <c r="M86" s="18">
        <v>0</v>
      </c>
      <c r="N86" s="5"/>
      <c r="O86" s="18">
        <v>10</v>
      </c>
      <c r="P86" s="18">
        <v>0</v>
      </c>
      <c r="Q86" s="5"/>
      <c r="R86" s="18">
        <v>0</v>
      </c>
      <c r="S86" s="18">
        <v>0</v>
      </c>
      <c r="T86" s="5"/>
      <c r="U86" s="11">
        <f t="shared" si="8"/>
        <v>10</v>
      </c>
      <c r="V86" s="19">
        <f t="shared" si="9"/>
        <v>11</v>
      </c>
      <c r="W86" s="16"/>
      <c r="X86" s="54">
        <v>0</v>
      </c>
      <c r="Y86" s="14">
        <v>0</v>
      </c>
      <c r="Z86" s="14"/>
      <c r="AA86" s="14"/>
      <c r="AB86" s="14"/>
      <c r="AC86" s="14"/>
      <c r="AD86" s="14"/>
      <c r="AE86" s="14"/>
      <c r="AF86" s="17"/>
      <c r="AG86" s="14"/>
      <c r="AH86" s="14"/>
      <c r="AI86" s="9">
        <f t="shared" si="10"/>
        <v>11</v>
      </c>
      <c r="AJ86" s="10"/>
      <c r="AK86" s="19">
        <f t="shared" si="11"/>
        <v>11</v>
      </c>
    </row>
    <row r="87" spans="1:37" x14ac:dyDescent="0.35">
      <c r="A87" s="5">
        <v>78</v>
      </c>
      <c r="B87" s="36" t="s">
        <v>195</v>
      </c>
      <c r="C87" s="18">
        <v>0</v>
      </c>
      <c r="D87" s="5">
        <v>0</v>
      </c>
      <c r="E87" s="5"/>
      <c r="F87" s="5">
        <v>0</v>
      </c>
      <c r="G87" s="5">
        <v>0</v>
      </c>
      <c r="H87" s="5"/>
      <c r="I87" s="5">
        <v>0</v>
      </c>
      <c r="J87" s="18">
        <v>0</v>
      </c>
      <c r="K87" s="5"/>
      <c r="L87" s="5">
        <v>0</v>
      </c>
      <c r="M87" s="18">
        <v>0</v>
      </c>
      <c r="N87" s="5"/>
      <c r="O87" s="18">
        <v>10</v>
      </c>
      <c r="P87" s="18">
        <v>0</v>
      </c>
      <c r="Q87" s="5"/>
      <c r="R87" s="18">
        <v>0</v>
      </c>
      <c r="S87" s="18">
        <v>0</v>
      </c>
      <c r="T87" s="5"/>
      <c r="U87" s="11">
        <f t="shared" si="8"/>
        <v>10</v>
      </c>
      <c r="V87" s="19">
        <f t="shared" si="9"/>
        <v>11</v>
      </c>
      <c r="W87" s="16"/>
      <c r="X87" s="54">
        <v>0</v>
      </c>
      <c r="Y87" s="14">
        <v>0</v>
      </c>
      <c r="Z87" s="14"/>
      <c r="AA87" s="14"/>
      <c r="AB87" s="14"/>
      <c r="AC87" s="14"/>
      <c r="AD87" s="14"/>
      <c r="AE87" s="14"/>
      <c r="AF87" s="17"/>
      <c r="AG87" s="14"/>
      <c r="AH87" s="14"/>
      <c r="AI87" s="9">
        <f t="shared" si="10"/>
        <v>11</v>
      </c>
      <c r="AJ87" s="10"/>
      <c r="AK87" s="19">
        <f t="shared" si="11"/>
        <v>11</v>
      </c>
    </row>
    <row r="88" spans="1:37" x14ac:dyDescent="0.35">
      <c r="A88" s="5">
        <v>79</v>
      </c>
      <c r="B88" s="36" t="s">
        <v>224</v>
      </c>
      <c r="C88" s="18">
        <v>0</v>
      </c>
      <c r="D88" s="5">
        <v>0</v>
      </c>
      <c r="E88" s="5"/>
      <c r="F88" s="5">
        <v>0</v>
      </c>
      <c r="G88" s="5">
        <v>0</v>
      </c>
      <c r="H88" s="5"/>
      <c r="I88" s="5">
        <v>0</v>
      </c>
      <c r="J88" s="18">
        <v>0</v>
      </c>
      <c r="K88" s="5"/>
      <c r="L88" s="5">
        <v>0</v>
      </c>
      <c r="M88" s="18">
        <v>0</v>
      </c>
      <c r="N88" s="5"/>
      <c r="O88" s="18">
        <v>0</v>
      </c>
      <c r="P88" s="18">
        <v>0</v>
      </c>
      <c r="Q88" s="5"/>
      <c r="R88" s="18">
        <v>10</v>
      </c>
      <c r="S88" s="18">
        <v>0</v>
      </c>
      <c r="T88" s="5"/>
      <c r="U88" s="11">
        <f t="shared" si="8"/>
        <v>10</v>
      </c>
      <c r="V88" s="19">
        <f t="shared" si="9"/>
        <v>11</v>
      </c>
      <c r="W88" s="16"/>
      <c r="X88" s="54">
        <v>0</v>
      </c>
      <c r="Y88" s="14">
        <v>0</v>
      </c>
      <c r="Z88" s="14"/>
      <c r="AA88" s="14"/>
      <c r="AB88" s="14"/>
      <c r="AC88" s="14"/>
      <c r="AD88" s="14"/>
      <c r="AE88" s="14"/>
      <c r="AF88" s="17"/>
      <c r="AG88" s="14"/>
      <c r="AH88" s="14"/>
      <c r="AI88" s="9">
        <f t="shared" si="10"/>
        <v>11</v>
      </c>
      <c r="AJ88" s="10"/>
      <c r="AK88" s="19">
        <f t="shared" si="11"/>
        <v>11</v>
      </c>
    </row>
    <row r="89" spans="1:37" x14ac:dyDescent="0.35">
      <c r="A89" s="5">
        <v>80</v>
      </c>
      <c r="B89" s="36" t="s">
        <v>225</v>
      </c>
      <c r="C89" s="18">
        <v>0</v>
      </c>
      <c r="D89" s="5">
        <v>0</v>
      </c>
      <c r="E89" s="5"/>
      <c r="F89" s="5">
        <v>0</v>
      </c>
      <c r="G89" s="5">
        <v>0</v>
      </c>
      <c r="H89" s="5"/>
      <c r="I89" s="5">
        <v>0</v>
      </c>
      <c r="J89" s="18">
        <v>0</v>
      </c>
      <c r="K89" s="5"/>
      <c r="L89" s="5">
        <v>0</v>
      </c>
      <c r="M89" s="18">
        <v>0</v>
      </c>
      <c r="N89" s="5"/>
      <c r="O89" s="18">
        <v>0</v>
      </c>
      <c r="P89" s="18">
        <v>0</v>
      </c>
      <c r="Q89" s="5"/>
      <c r="R89" s="18">
        <v>10</v>
      </c>
      <c r="S89" s="18">
        <v>0</v>
      </c>
      <c r="T89" s="5"/>
      <c r="U89" s="11">
        <f t="shared" si="8"/>
        <v>10</v>
      </c>
      <c r="V89" s="19">
        <f t="shared" si="9"/>
        <v>11</v>
      </c>
      <c r="W89" s="16"/>
      <c r="X89" s="54">
        <v>0</v>
      </c>
      <c r="Y89" s="14">
        <v>0</v>
      </c>
      <c r="Z89" s="14"/>
      <c r="AA89" s="14"/>
      <c r="AB89" s="14"/>
      <c r="AC89" s="14"/>
      <c r="AD89" s="14"/>
      <c r="AE89" s="14"/>
      <c r="AF89" s="17"/>
      <c r="AG89" s="14"/>
      <c r="AH89" s="14"/>
      <c r="AI89" s="9">
        <f t="shared" si="10"/>
        <v>11</v>
      </c>
      <c r="AJ89" s="10"/>
      <c r="AK89" s="19">
        <f t="shared" si="11"/>
        <v>11</v>
      </c>
    </row>
    <row r="90" spans="1:37" x14ac:dyDescent="0.35">
      <c r="A90" s="5">
        <v>85</v>
      </c>
      <c r="B90" s="36" t="s">
        <v>229</v>
      </c>
      <c r="C90" s="18">
        <v>0</v>
      </c>
      <c r="D90" s="5">
        <v>0</v>
      </c>
      <c r="E90" s="5"/>
      <c r="F90" s="5">
        <v>0</v>
      </c>
      <c r="G90" s="5">
        <v>0</v>
      </c>
      <c r="H90" s="5"/>
      <c r="I90" s="5">
        <v>0</v>
      </c>
      <c r="J90" s="18">
        <v>0</v>
      </c>
      <c r="K90" s="5"/>
      <c r="L90" s="5">
        <v>0</v>
      </c>
      <c r="M90" s="18">
        <v>0</v>
      </c>
      <c r="N90" s="5"/>
      <c r="O90" s="18">
        <v>0</v>
      </c>
      <c r="P90" s="18">
        <v>0</v>
      </c>
      <c r="Q90" s="5"/>
      <c r="R90" s="18">
        <v>0</v>
      </c>
      <c r="S90" s="18">
        <v>0</v>
      </c>
      <c r="T90" s="5"/>
      <c r="U90" s="11">
        <f t="shared" si="8"/>
        <v>0</v>
      </c>
      <c r="V90" s="19">
        <f>+C90+F90+I90+L90+O90+R90</f>
        <v>0</v>
      </c>
      <c r="W90" s="16"/>
      <c r="X90" s="54">
        <v>10</v>
      </c>
      <c r="Y90" s="14">
        <v>1</v>
      </c>
      <c r="Z90" s="14"/>
      <c r="AA90" s="14"/>
      <c r="AB90" s="14"/>
      <c r="AC90" s="14"/>
      <c r="AD90" s="14"/>
      <c r="AE90" s="14"/>
      <c r="AF90" s="17"/>
      <c r="AG90" s="14"/>
      <c r="AH90" s="14"/>
      <c r="AI90" s="9">
        <f t="shared" si="10"/>
        <v>11</v>
      </c>
      <c r="AJ90" s="10"/>
      <c r="AK90" s="19">
        <f t="shared" si="11"/>
        <v>11</v>
      </c>
    </row>
    <row r="91" spans="1:37" x14ac:dyDescent="0.35">
      <c r="A91" s="5">
        <v>86</v>
      </c>
      <c r="B91" s="36" t="s">
        <v>147</v>
      </c>
      <c r="C91" s="18">
        <v>0</v>
      </c>
      <c r="D91" s="5">
        <v>0</v>
      </c>
      <c r="E91" s="5"/>
      <c r="F91" s="5">
        <v>0</v>
      </c>
      <c r="G91" s="5">
        <v>0</v>
      </c>
      <c r="H91" s="5"/>
      <c r="I91" s="5">
        <v>0</v>
      </c>
      <c r="J91" s="18">
        <v>0</v>
      </c>
      <c r="K91" s="5"/>
      <c r="L91" s="5">
        <v>0</v>
      </c>
      <c r="M91" s="18">
        <v>0</v>
      </c>
      <c r="N91" s="5"/>
      <c r="O91" s="18">
        <v>0</v>
      </c>
      <c r="P91" s="18">
        <v>0</v>
      </c>
      <c r="Q91" s="5"/>
      <c r="R91" s="18">
        <v>0</v>
      </c>
      <c r="S91" s="18">
        <v>0</v>
      </c>
      <c r="T91" s="5"/>
      <c r="U91" s="11">
        <f t="shared" si="8"/>
        <v>0</v>
      </c>
      <c r="V91" s="19">
        <f>+C91+F91+I91+L91+O91+R91</f>
        <v>0</v>
      </c>
      <c r="W91" s="16"/>
      <c r="X91" s="54">
        <v>10</v>
      </c>
      <c r="Y91" s="14">
        <v>0</v>
      </c>
      <c r="Z91" s="14"/>
      <c r="AA91" s="14"/>
      <c r="AB91" s="14"/>
      <c r="AC91" s="14"/>
      <c r="AD91" s="14"/>
      <c r="AE91" s="14"/>
      <c r="AF91" s="17"/>
      <c r="AG91" s="14"/>
      <c r="AH91" s="14"/>
      <c r="AI91" s="9">
        <f t="shared" si="10"/>
        <v>10</v>
      </c>
      <c r="AJ91" s="10"/>
      <c r="AK91" s="19">
        <f t="shared" si="11"/>
        <v>10</v>
      </c>
    </row>
  </sheetData>
  <autoFilter ref="B1:B91" xr:uid="{00000000-0001-0000-0100-000000000000}"/>
  <sortState xmlns:xlrd2="http://schemas.microsoft.com/office/spreadsheetml/2017/richdata2" ref="A6:AK91">
    <sortCondition descending="1" ref="AI6:AI91"/>
  </sortState>
  <mergeCells count="10">
    <mergeCell ref="A1:B1"/>
    <mergeCell ref="AA1:AH1"/>
    <mergeCell ref="A2:B2"/>
    <mergeCell ref="AG4:AH4"/>
    <mergeCell ref="A3:B3"/>
    <mergeCell ref="AA3:AH3"/>
    <mergeCell ref="A4:B4"/>
    <mergeCell ref="AA4:AB4"/>
    <mergeCell ref="AC4:AD4"/>
    <mergeCell ref="AE4:AF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20"/>
  <sheetViews>
    <sheetView zoomScale="70" zoomScaleNormal="70" workbookViewId="0">
      <selection sqref="A1:B1"/>
    </sheetView>
  </sheetViews>
  <sheetFormatPr defaultColWidth="11.453125" defaultRowHeight="14.5" x14ac:dyDescent="0.35"/>
  <cols>
    <col min="1" max="1" width="5.1796875" style="15" bestFit="1" customWidth="1"/>
    <col min="2" max="2" width="38.7265625" customWidth="1"/>
    <col min="3" max="3" width="3.54296875" customWidth="1"/>
    <col min="4" max="5" width="3.1796875" style="15" customWidth="1"/>
    <col min="6" max="6" width="3.26953125" customWidth="1"/>
    <col min="7" max="11" width="3.7265625" customWidth="1"/>
    <col min="12" max="20" width="3.7265625" style="15" customWidth="1"/>
    <col min="21" max="21" width="4.453125" customWidth="1"/>
    <col min="22" max="22" width="7.81640625" customWidth="1"/>
    <col min="23" max="23" width="2.90625" customWidth="1"/>
    <col min="24" max="25" width="5.453125" customWidth="1"/>
    <col min="26" max="26" width="2.1796875" customWidth="1"/>
    <col min="27" max="27" width="5.453125" customWidth="1"/>
    <col min="28" max="28" width="4.7265625" bestFit="1" customWidth="1"/>
    <col min="29" max="29" width="5" bestFit="1" customWidth="1"/>
    <col min="30" max="30" width="4.7265625" bestFit="1" customWidth="1"/>
    <col min="31" max="31" width="4.81640625" bestFit="1" customWidth="1"/>
    <col min="32" max="32" width="4.7265625" style="6" bestFit="1" customWidth="1"/>
    <col min="33" max="34" width="4.7265625" style="6" customWidth="1"/>
    <col min="35" max="35" width="10.1796875" bestFit="1" customWidth="1"/>
  </cols>
  <sheetData>
    <row r="1" spans="1:39" s="1" customFormat="1" x14ac:dyDescent="0.35">
      <c r="A1" s="55"/>
      <c r="B1" s="56"/>
      <c r="C1" s="24"/>
      <c r="D1" s="24"/>
      <c r="E1" s="24"/>
      <c r="F1" s="27"/>
      <c r="G1" s="33"/>
      <c r="H1" s="33"/>
      <c r="I1" s="42"/>
      <c r="J1" s="42"/>
      <c r="K1" s="42"/>
      <c r="L1" s="46"/>
      <c r="M1" s="33"/>
      <c r="N1" s="33"/>
      <c r="O1" s="42"/>
      <c r="P1" s="42"/>
      <c r="Q1" s="42"/>
      <c r="R1" s="33"/>
      <c r="S1" s="33"/>
      <c r="T1" s="33"/>
      <c r="U1" s="8"/>
      <c r="V1" s="8"/>
      <c r="W1" s="8"/>
      <c r="X1" s="33"/>
      <c r="Y1" s="33"/>
      <c r="Z1" s="33"/>
      <c r="AA1" s="56"/>
      <c r="AB1" s="56"/>
      <c r="AC1" s="56"/>
      <c r="AD1" s="56"/>
      <c r="AE1" s="56"/>
      <c r="AF1" s="56"/>
      <c r="AG1" s="56"/>
      <c r="AH1" s="56"/>
    </row>
    <row r="2" spans="1:39" s="1" customFormat="1" x14ac:dyDescent="0.35">
      <c r="A2" s="57"/>
      <c r="B2" s="58"/>
      <c r="C2" s="25"/>
      <c r="D2" s="25"/>
      <c r="E2" s="25"/>
      <c r="F2" s="28"/>
      <c r="G2" s="33"/>
      <c r="H2" s="33"/>
      <c r="I2" s="42"/>
      <c r="J2" s="42"/>
      <c r="K2" s="42"/>
      <c r="L2" s="47"/>
      <c r="M2" s="33"/>
      <c r="N2" s="33"/>
      <c r="O2" s="42"/>
      <c r="P2" s="42"/>
      <c r="Q2" s="42"/>
      <c r="R2" s="33"/>
      <c r="S2" s="33"/>
      <c r="T2" s="33"/>
      <c r="U2" s="8"/>
      <c r="V2" s="29"/>
      <c r="W2" s="29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12"/>
    </row>
    <row r="3" spans="1:39" s="1" customFormat="1" x14ac:dyDescent="0.35">
      <c r="A3" s="55"/>
      <c r="B3" s="59"/>
      <c r="C3" s="30" t="s">
        <v>91</v>
      </c>
      <c r="D3" s="34"/>
      <c r="E3" s="34"/>
      <c r="F3" s="31" t="s">
        <v>91</v>
      </c>
      <c r="G3" s="35"/>
      <c r="H3" s="35"/>
      <c r="I3" s="26" t="s">
        <v>121</v>
      </c>
      <c r="J3" s="24"/>
      <c r="K3" s="24"/>
      <c r="L3" s="32" t="s">
        <v>121</v>
      </c>
      <c r="M3" s="46"/>
      <c r="N3" s="46"/>
      <c r="O3" s="30" t="s">
        <v>91</v>
      </c>
      <c r="P3" s="24"/>
      <c r="Q3" s="24"/>
      <c r="R3" s="31" t="s">
        <v>91</v>
      </c>
      <c r="S3" s="44"/>
      <c r="T3" s="44"/>
      <c r="U3" s="40"/>
      <c r="V3" s="8" t="s">
        <v>95</v>
      </c>
      <c r="W3" s="8"/>
      <c r="X3" s="31" t="s">
        <v>91</v>
      </c>
      <c r="Y3" s="51"/>
      <c r="Z3" s="51"/>
      <c r="AA3" s="56" t="s">
        <v>209</v>
      </c>
      <c r="AB3" s="56"/>
      <c r="AC3" s="56"/>
      <c r="AD3" s="56"/>
      <c r="AE3" s="56"/>
      <c r="AF3" s="56"/>
      <c r="AG3" s="56"/>
      <c r="AH3" s="56"/>
      <c r="AI3" s="8"/>
    </row>
    <row r="4" spans="1:39" s="1" customFormat="1" x14ac:dyDescent="0.35">
      <c r="A4" s="55" t="s">
        <v>94</v>
      </c>
      <c r="B4" s="59"/>
      <c r="C4" s="26" t="s">
        <v>92</v>
      </c>
      <c r="D4" s="24"/>
      <c r="E4" s="24"/>
      <c r="F4" s="32" t="s">
        <v>96</v>
      </c>
      <c r="G4" s="33"/>
      <c r="H4" s="33"/>
      <c r="I4" s="43" t="s">
        <v>204</v>
      </c>
      <c r="J4" s="24"/>
      <c r="K4" s="24"/>
      <c r="L4" s="32" t="s">
        <v>205</v>
      </c>
      <c r="M4" s="51"/>
      <c r="N4" s="51"/>
      <c r="O4" s="26" t="s">
        <v>123</v>
      </c>
      <c r="P4" s="24"/>
      <c r="Q4" s="24"/>
      <c r="R4" s="32" t="s">
        <v>203</v>
      </c>
      <c r="S4" s="44"/>
      <c r="T4" s="44"/>
      <c r="U4" s="8"/>
      <c r="V4" s="8" t="s">
        <v>11</v>
      </c>
      <c r="W4" s="8"/>
      <c r="X4" s="32" t="s">
        <v>210</v>
      </c>
      <c r="Y4" s="51"/>
      <c r="Z4" s="51"/>
      <c r="AA4" s="56" t="s">
        <v>10</v>
      </c>
      <c r="AB4" s="56"/>
      <c r="AC4" s="56" t="s">
        <v>5</v>
      </c>
      <c r="AD4" s="56"/>
      <c r="AE4" s="56" t="s">
        <v>6</v>
      </c>
      <c r="AF4" s="56"/>
      <c r="AG4" s="56" t="s">
        <v>7</v>
      </c>
      <c r="AH4" s="56"/>
      <c r="AI4" s="8"/>
    </row>
    <row r="5" spans="1:39" s="3" customFormat="1" x14ac:dyDescent="0.35">
      <c r="A5" s="2" t="s">
        <v>0</v>
      </c>
      <c r="B5" s="7" t="s">
        <v>1</v>
      </c>
      <c r="C5" s="2" t="s">
        <v>3</v>
      </c>
      <c r="D5" s="2" t="s">
        <v>4</v>
      </c>
      <c r="E5" s="2"/>
      <c r="F5" s="2" t="s">
        <v>3</v>
      </c>
      <c r="G5" s="2" t="s">
        <v>4</v>
      </c>
      <c r="H5" s="2"/>
      <c r="I5" s="2" t="s">
        <v>3</v>
      </c>
      <c r="J5" s="2" t="s">
        <v>4</v>
      </c>
      <c r="K5" s="2"/>
      <c r="L5" s="2" t="s">
        <v>3</v>
      </c>
      <c r="M5" s="2" t="s">
        <v>4</v>
      </c>
      <c r="N5" s="2"/>
      <c r="O5" s="2" t="s">
        <v>3</v>
      </c>
      <c r="P5" s="2" t="s">
        <v>4</v>
      </c>
      <c r="Q5" s="2"/>
      <c r="R5" s="2" t="s">
        <v>3</v>
      </c>
      <c r="S5" s="2" t="s">
        <v>4</v>
      </c>
      <c r="T5" s="2"/>
      <c r="U5" s="2"/>
      <c r="V5" s="2" t="s">
        <v>2</v>
      </c>
      <c r="W5" s="2"/>
      <c r="X5" s="2" t="s">
        <v>3</v>
      </c>
      <c r="Y5" s="2" t="s">
        <v>4</v>
      </c>
      <c r="Z5" s="2"/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8</v>
      </c>
      <c r="AJ5" s="10" t="s">
        <v>9</v>
      </c>
      <c r="AK5" s="10" t="s">
        <v>2</v>
      </c>
    </row>
    <row r="6" spans="1:39" x14ac:dyDescent="0.35">
      <c r="A6" s="5">
        <v>1</v>
      </c>
      <c r="B6" s="13" t="s">
        <v>64</v>
      </c>
      <c r="C6" s="5">
        <v>10</v>
      </c>
      <c r="D6" s="5">
        <v>30</v>
      </c>
      <c r="E6" s="5"/>
      <c r="F6" s="5">
        <v>10</v>
      </c>
      <c r="G6" s="18">
        <v>25</v>
      </c>
      <c r="H6" s="18"/>
      <c r="I6" s="18">
        <v>10</v>
      </c>
      <c r="J6" s="18">
        <v>25</v>
      </c>
      <c r="K6" s="18"/>
      <c r="L6" s="18">
        <v>10</v>
      </c>
      <c r="M6" s="18">
        <v>30</v>
      </c>
      <c r="N6" s="18"/>
      <c r="O6" s="18">
        <v>10</v>
      </c>
      <c r="P6" s="18">
        <v>30</v>
      </c>
      <c r="Q6" s="18"/>
      <c r="R6" s="18">
        <v>10</v>
      </c>
      <c r="S6" s="18">
        <v>25</v>
      </c>
      <c r="T6" s="18"/>
      <c r="U6" s="11">
        <f t="shared" ref="U6:U12" si="0">SUM(C6:T6)</f>
        <v>225</v>
      </c>
      <c r="V6" s="19">
        <f>+C6+F6+I6+L6+O6+R6+40</f>
        <v>100</v>
      </c>
      <c r="W6" s="16"/>
      <c r="X6" s="54">
        <v>10</v>
      </c>
      <c r="Y6" s="14">
        <v>30</v>
      </c>
      <c r="Z6" s="14"/>
      <c r="AA6" s="14"/>
      <c r="AB6" s="14"/>
      <c r="AC6" s="14"/>
      <c r="AD6" s="14"/>
      <c r="AE6" s="14"/>
      <c r="AF6" s="17"/>
      <c r="AG6" s="14"/>
      <c r="AH6" s="14"/>
      <c r="AI6" s="9">
        <f t="shared" ref="AI6:AI12" si="1">SUM(V6:AH6)</f>
        <v>140</v>
      </c>
      <c r="AJ6" s="10"/>
      <c r="AK6" s="19">
        <f t="shared" ref="AK6:AK12" si="2">+AI6-AJ6</f>
        <v>140</v>
      </c>
      <c r="AL6" s="1"/>
      <c r="AM6" s="1"/>
    </row>
    <row r="7" spans="1:39" x14ac:dyDescent="0.35">
      <c r="A7" s="5">
        <v>2</v>
      </c>
      <c r="B7" s="13" t="s">
        <v>67</v>
      </c>
      <c r="C7" s="5">
        <v>10</v>
      </c>
      <c r="D7" s="5">
        <v>20</v>
      </c>
      <c r="E7" s="5"/>
      <c r="F7" s="5">
        <v>10</v>
      </c>
      <c r="G7" s="18">
        <v>30</v>
      </c>
      <c r="H7" s="18"/>
      <c r="I7" s="18">
        <v>10</v>
      </c>
      <c r="J7" s="18">
        <v>30</v>
      </c>
      <c r="K7" s="18"/>
      <c r="L7" s="18">
        <v>10</v>
      </c>
      <c r="M7" s="18">
        <v>25</v>
      </c>
      <c r="N7" s="18"/>
      <c r="O7" s="18">
        <v>10</v>
      </c>
      <c r="P7" s="18">
        <v>22</v>
      </c>
      <c r="Q7" s="18"/>
      <c r="R7" s="18">
        <v>10</v>
      </c>
      <c r="S7" s="18">
        <v>30</v>
      </c>
      <c r="T7" s="18"/>
      <c r="U7" s="11">
        <f t="shared" si="0"/>
        <v>217</v>
      </c>
      <c r="V7" s="19">
        <f>+C7+F7+I7+L7+O7+R7+36</f>
        <v>96</v>
      </c>
      <c r="W7" s="16"/>
      <c r="X7" s="54">
        <v>10</v>
      </c>
      <c r="Y7" s="14">
        <v>25</v>
      </c>
      <c r="Z7" s="14"/>
      <c r="AA7" s="14"/>
      <c r="AB7" s="14"/>
      <c r="AC7" s="14"/>
      <c r="AD7" s="17"/>
      <c r="AE7" s="14"/>
      <c r="AF7" s="14"/>
      <c r="AG7" s="14"/>
      <c r="AH7" s="14"/>
      <c r="AI7" s="9">
        <f t="shared" si="1"/>
        <v>131</v>
      </c>
      <c r="AJ7" s="10"/>
      <c r="AK7" s="19">
        <f t="shared" si="2"/>
        <v>131</v>
      </c>
    </row>
    <row r="8" spans="1:39" x14ac:dyDescent="0.35">
      <c r="A8" s="5">
        <v>3</v>
      </c>
      <c r="B8" s="13" t="s">
        <v>68</v>
      </c>
      <c r="C8" s="5">
        <v>0</v>
      </c>
      <c r="D8" s="18">
        <v>0</v>
      </c>
      <c r="E8" s="18"/>
      <c r="F8" s="5">
        <v>0</v>
      </c>
      <c r="G8" s="18">
        <v>0</v>
      </c>
      <c r="H8" s="18"/>
      <c r="I8" s="18">
        <v>10</v>
      </c>
      <c r="J8" s="18">
        <v>22</v>
      </c>
      <c r="K8" s="18"/>
      <c r="L8" s="18">
        <v>10</v>
      </c>
      <c r="M8" s="18">
        <v>18</v>
      </c>
      <c r="N8" s="18"/>
      <c r="O8" s="18">
        <v>10</v>
      </c>
      <c r="P8" s="18">
        <v>25</v>
      </c>
      <c r="Q8" s="18"/>
      <c r="R8" s="18">
        <v>0</v>
      </c>
      <c r="S8" s="18">
        <v>0</v>
      </c>
      <c r="T8" s="18"/>
      <c r="U8" s="11">
        <f t="shared" si="0"/>
        <v>95</v>
      </c>
      <c r="V8" s="19">
        <f>+C8+F8+I8+L8+O8+R8+24</f>
        <v>54</v>
      </c>
      <c r="W8" s="16"/>
      <c r="X8" s="54">
        <v>10</v>
      </c>
      <c r="Y8" s="14">
        <v>22</v>
      </c>
      <c r="Z8" s="14"/>
      <c r="AA8" s="14"/>
      <c r="AB8" s="14"/>
      <c r="AC8" s="14"/>
      <c r="AD8" s="14"/>
      <c r="AE8" s="14"/>
      <c r="AF8" s="17"/>
      <c r="AG8" s="14"/>
      <c r="AH8" s="14"/>
      <c r="AI8" s="9">
        <f t="shared" si="1"/>
        <v>86</v>
      </c>
      <c r="AJ8" s="10"/>
      <c r="AK8" s="19">
        <f t="shared" si="2"/>
        <v>86</v>
      </c>
    </row>
    <row r="9" spans="1:39" x14ac:dyDescent="0.35">
      <c r="A9" s="5">
        <v>4</v>
      </c>
      <c r="B9" s="13" t="s">
        <v>65</v>
      </c>
      <c r="C9" s="5">
        <v>10</v>
      </c>
      <c r="D9" s="5">
        <v>25</v>
      </c>
      <c r="E9" s="5"/>
      <c r="F9" s="5">
        <v>10</v>
      </c>
      <c r="G9" s="18">
        <v>20</v>
      </c>
      <c r="H9" s="18"/>
      <c r="I9" s="18">
        <v>10</v>
      </c>
      <c r="J9" s="18">
        <v>18</v>
      </c>
      <c r="K9" s="18"/>
      <c r="L9" s="18">
        <v>10</v>
      </c>
      <c r="M9" s="18">
        <v>22</v>
      </c>
      <c r="N9" s="5"/>
      <c r="O9" s="18">
        <v>0</v>
      </c>
      <c r="P9" s="18">
        <v>0</v>
      </c>
      <c r="Q9" s="5"/>
      <c r="R9" s="18">
        <v>10</v>
      </c>
      <c r="S9" s="18">
        <v>20</v>
      </c>
      <c r="T9" s="5"/>
      <c r="U9" s="11">
        <f t="shared" si="0"/>
        <v>155</v>
      </c>
      <c r="V9" s="19">
        <f>+C9+F9+I9+L9+O9+R9+32</f>
        <v>82</v>
      </c>
      <c r="W9" s="16"/>
      <c r="X9" s="54">
        <v>0</v>
      </c>
      <c r="Y9" s="14">
        <v>0</v>
      </c>
      <c r="Z9" s="14"/>
      <c r="AA9" s="14"/>
      <c r="AB9" s="14"/>
      <c r="AC9" s="14"/>
      <c r="AD9" s="14"/>
      <c r="AE9" s="14"/>
      <c r="AF9" s="14"/>
      <c r="AG9" s="14"/>
      <c r="AH9" s="17"/>
      <c r="AI9" s="9">
        <f t="shared" si="1"/>
        <v>82</v>
      </c>
      <c r="AJ9" s="10"/>
      <c r="AK9" s="19">
        <f t="shared" si="2"/>
        <v>82</v>
      </c>
    </row>
    <row r="10" spans="1:39" x14ac:dyDescent="0.35">
      <c r="A10" s="5">
        <v>5</v>
      </c>
      <c r="B10" s="13" t="s">
        <v>70</v>
      </c>
      <c r="C10" s="5">
        <v>10</v>
      </c>
      <c r="D10" s="18">
        <v>18</v>
      </c>
      <c r="E10" s="18"/>
      <c r="F10" s="18">
        <v>10</v>
      </c>
      <c r="G10" s="18">
        <v>18</v>
      </c>
      <c r="H10" s="18"/>
      <c r="I10" s="18">
        <v>10</v>
      </c>
      <c r="J10" s="18">
        <v>20</v>
      </c>
      <c r="K10" s="18"/>
      <c r="L10" s="18">
        <v>10</v>
      </c>
      <c r="M10" s="18">
        <v>20</v>
      </c>
      <c r="N10" s="18"/>
      <c r="O10" s="18">
        <v>0</v>
      </c>
      <c r="P10" s="18">
        <v>0</v>
      </c>
      <c r="Q10" s="18"/>
      <c r="R10" s="18">
        <v>10</v>
      </c>
      <c r="S10" s="18">
        <v>22</v>
      </c>
      <c r="T10" s="18"/>
      <c r="U10" s="11">
        <f t="shared" si="0"/>
        <v>148</v>
      </c>
      <c r="V10" s="19">
        <f>+C10+F10+I10+L10+O10+R10+28</f>
        <v>78</v>
      </c>
      <c r="W10" s="16"/>
      <c r="X10" s="54">
        <v>0</v>
      </c>
      <c r="Y10" s="14">
        <v>0</v>
      </c>
      <c r="Z10" s="14"/>
      <c r="AA10" s="14"/>
      <c r="AB10" s="14"/>
      <c r="AC10" s="14"/>
      <c r="AD10" s="14"/>
      <c r="AE10" s="14"/>
      <c r="AF10" s="17"/>
      <c r="AG10" s="14"/>
      <c r="AH10" s="14"/>
      <c r="AI10" s="9">
        <f t="shared" si="1"/>
        <v>78</v>
      </c>
      <c r="AJ10" s="10"/>
      <c r="AK10" s="19">
        <f t="shared" si="2"/>
        <v>78</v>
      </c>
    </row>
    <row r="11" spans="1:39" x14ac:dyDescent="0.35">
      <c r="A11" s="5">
        <v>6</v>
      </c>
      <c r="B11" s="13" t="s">
        <v>124</v>
      </c>
      <c r="C11" s="5">
        <v>0</v>
      </c>
      <c r="D11" s="18">
        <v>0</v>
      </c>
      <c r="E11" s="18"/>
      <c r="F11" s="5">
        <v>0</v>
      </c>
      <c r="G11" s="18">
        <v>0</v>
      </c>
      <c r="H11" s="18"/>
      <c r="I11" s="18">
        <v>0</v>
      </c>
      <c r="J11" s="18">
        <v>0</v>
      </c>
      <c r="K11" s="18"/>
      <c r="L11" s="18">
        <v>10</v>
      </c>
      <c r="M11" s="18">
        <v>16</v>
      </c>
      <c r="N11" s="18"/>
      <c r="O11" s="18">
        <v>0</v>
      </c>
      <c r="P11" s="18">
        <v>0</v>
      </c>
      <c r="Q11" s="18"/>
      <c r="R11" s="18">
        <v>0</v>
      </c>
      <c r="S11" s="18">
        <v>0</v>
      </c>
      <c r="T11" s="18"/>
      <c r="U11" s="11">
        <f t="shared" si="0"/>
        <v>26</v>
      </c>
      <c r="V11" s="19">
        <f>+C11+F11+I11+L11+O11+R11+20</f>
        <v>30</v>
      </c>
      <c r="W11" s="16"/>
      <c r="X11" s="54">
        <v>10</v>
      </c>
      <c r="Y11" s="14">
        <v>20</v>
      </c>
      <c r="Z11" s="14"/>
      <c r="AA11" s="14"/>
      <c r="AB11" s="14"/>
      <c r="AC11" s="14"/>
      <c r="AD11" s="14"/>
      <c r="AE11" s="14"/>
      <c r="AF11" s="17"/>
      <c r="AG11" s="14"/>
      <c r="AH11" s="14"/>
      <c r="AI11" s="9">
        <f t="shared" ref="AI11" si="3">SUM(V11:AH11)</f>
        <v>60</v>
      </c>
      <c r="AJ11" s="10"/>
      <c r="AK11" s="19">
        <f t="shared" ref="AK11" si="4">+AI11-AJ11</f>
        <v>60</v>
      </c>
    </row>
    <row r="12" spans="1:39" x14ac:dyDescent="0.35">
      <c r="A12" s="5">
        <v>7</v>
      </c>
      <c r="B12" s="13" t="s">
        <v>69</v>
      </c>
      <c r="C12" s="5">
        <v>10</v>
      </c>
      <c r="D12" s="5">
        <v>22</v>
      </c>
      <c r="E12" s="5"/>
      <c r="F12" s="5">
        <v>10</v>
      </c>
      <c r="G12" s="18">
        <v>22</v>
      </c>
      <c r="H12" s="18"/>
      <c r="I12" s="18">
        <v>0</v>
      </c>
      <c r="J12" s="18">
        <v>0</v>
      </c>
      <c r="K12" s="18"/>
      <c r="L12" s="18">
        <v>0</v>
      </c>
      <c r="M12" s="18">
        <v>0</v>
      </c>
      <c r="N12" s="18"/>
      <c r="O12" s="18">
        <v>0</v>
      </c>
      <c r="P12" s="18">
        <v>0</v>
      </c>
      <c r="Q12" s="18"/>
      <c r="R12" s="18">
        <v>0</v>
      </c>
      <c r="S12" s="18">
        <v>0</v>
      </c>
      <c r="T12" s="18"/>
      <c r="U12" s="11">
        <f t="shared" si="0"/>
        <v>64</v>
      </c>
      <c r="V12" s="19">
        <f>+C12+F12+I12+L12+O12+R12+22</f>
        <v>42</v>
      </c>
      <c r="W12" s="16"/>
      <c r="X12" s="54">
        <v>0</v>
      </c>
      <c r="Y12" s="14">
        <v>0</v>
      </c>
      <c r="Z12" s="14"/>
      <c r="AA12" s="14"/>
      <c r="AB12" s="14"/>
      <c r="AC12" s="14"/>
      <c r="AD12" s="14"/>
      <c r="AE12" s="14"/>
      <c r="AF12" s="17"/>
      <c r="AG12" s="14"/>
      <c r="AH12" s="14"/>
      <c r="AI12" s="9">
        <f t="shared" si="1"/>
        <v>42</v>
      </c>
      <c r="AJ12" s="10"/>
      <c r="AK12" s="19">
        <f t="shared" si="2"/>
        <v>42</v>
      </c>
    </row>
    <row r="15" spans="1:39" ht="15.5" x14ac:dyDescent="0.35">
      <c r="B15" s="50"/>
    </row>
    <row r="16" spans="1:39" x14ac:dyDescent="0.35">
      <c r="B16" s="6"/>
    </row>
    <row r="17" spans="2:2" x14ac:dyDescent="0.35">
      <c r="B17" s="6"/>
    </row>
    <row r="18" spans="2:2" x14ac:dyDescent="0.35">
      <c r="B18" s="49"/>
    </row>
    <row r="19" spans="2:2" x14ac:dyDescent="0.35">
      <c r="B19" s="49"/>
    </row>
    <row r="20" spans="2:2" x14ac:dyDescent="0.35">
      <c r="B20" s="49"/>
    </row>
  </sheetData>
  <sortState xmlns:xlrd2="http://schemas.microsoft.com/office/spreadsheetml/2017/richdata2" ref="B6:AK12">
    <sortCondition descending="1" ref="AK6:AK12"/>
  </sortState>
  <mergeCells count="10">
    <mergeCell ref="A1:B1"/>
    <mergeCell ref="AA1:AH1"/>
    <mergeCell ref="A2:B2"/>
    <mergeCell ref="AG4:AH4"/>
    <mergeCell ref="A3:B3"/>
    <mergeCell ref="AA3:AH3"/>
    <mergeCell ref="A4:B4"/>
    <mergeCell ref="AA4:AB4"/>
    <mergeCell ref="AC4:AD4"/>
    <mergeCell ref="AE4:AF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21"/>
  <sheetViews>
    <sheetView zoomScale="70" zoomScaleNormal="70" workbookViewId="0">
      <selection sqref="A1:B1"/>
    </sheetView>
  </sheetViews>
  <sheetFormatPr defaultColWidth="11.453125" defaultRowHeight="14.5" x14ac:dyDescent="0.35"/>
  <cols>
    <col min="1" max="1" width="5.1796875" style="15" bestFit="1" customWidth="1"/>
    <col min="2" max="2" width="38.7265625" customWidth="1"/>
    <col min="3" max="3" width="3.54296875" customWidth="1"/>
    <col min="4" max="5" width="3.1796875" style="15" customWidth="1"/>
    <col min="6" max="6" width="3.26953125" customWidth="1"/>
    <col min="7" max="11" width="3.7265625" customWidth="1"/>
    <col min="12" max="20" width="3.7265625" style="15" customWidth="1"/>
    <col min="21" max="21" width="4.453125" customWidth="1"/>
    <col min="22" max="22" width="7.81640625" customWidth="1"/>
    <col min="23" max="23" width="2.90625" customWidth="1"/>
    <col min="24" max="25" width="5.453125" customWidth="1"/>
    <col min="26" max="26" width="2.1796875" customWidth="1"/>
    <col min="27" max="27" width="5.453125" customWidth="1"/>
    <col min="28" max="28" width="4.7265625" bestFit="1" customWidth="1"/>
    <col min="29" max="29" width="5" bestFit="1" customWidth="1"/>
    <col min="30" max="30" width="4.7265625" bestFit="1" customWidth="1"/>
    <col min="31" max="31" width="4.81640625" bestFit="1" customWidth="1"/>
    <col min="32" max="32" width="4.7265625" style="6" bestFit="1" customWidth="1"/>
    <col min="33" max="34" width="4.7265625" style="6" customWidth="1"/>
    <col min="35" max="35" width="10.1796875" bestFit="1" customWidth="1"/>
  </cols>
  <sheetData>
    <row r="1" spans="1:39" s="1" customFormat="1" x14ac:dyDescent="0.35">
      <c r="A1" s="55"/>
      <c r="B1" s="56"/>
      <c r="C1" s="24"/>
      <c r="D1" s="24"/>
      <c r="E1" s="24"/>
      <c r="F1" s="51"/>
      <c r="G1" s="33"/>
      <c r="H1" s="33"/>
      <c r="I1" s="42"/>
      <c r="J1" s="42"/>
      <c r="K1" s="42"/>
      <c r="L1" s="51"/>
      <c r="M1" s="33"/>
      <c r="N1" s="33"/>
      <c r="O1" s="42"/>
      <c r="P1" s="42"/>
      <c r="Q1" s="42"/>
      <c r="R1" s="33"/>
      <c r="S1" s="33"/>
      <c r="T1" s="33"/>
      <c r="U1" s="8"/>
      <c r="V1" s="8"/>
      <c r="W1" s="8"/>
      <c r="X1" s="33"/>
      <c r="Y1" s="33"/>
      <c r="Z1" s="33"/>
      <c r="AA1" s="56"/>
      <c r="AB1" s="56"/>
      <c r="AC1" s="56"/>
      <c r="AD1" s="56"/>
      <c r="AE1" s="56"/>
      <c r="AF1" s="56"/>
      <c r="AG1" s="56"/>
      <c r="AH1" s="56"/>
    </row>
    <row r="2" spans="1:39" s="1" customFormat="1" x14ac:dyDescent="0.35">
      <c r="A2" s="57"/>
      <c r="B2" s="58"/>
      <c r="C2" s="25"/>
      <c r="D2" s="25"/>
      <c r="E2" s="25"/>
      <c r="F2" s="53"/>
      <c r="G2" s="33"/>
      <c r="H2" s="33"/>
      <c r="I2" s="42"/>
      <c r="J2" s="42"/>
      <c r="K2" s="42"/>
      <c r="L2" s="53"/>
      <c r="M2" s="33"/>
      <c r="N2" s="33"/>
      <c r="O2" s="42"/>
      <c r="P2" s="42"/>
      <c r="Q2" s="42"/>
      <c r="R2" s="33"/>
      <c r="S2" s="33"/>
      <c r="T2" s="33"/>
      <c r="U2" s="8"/>
      <c r="V2" s="29"/>
      <c r="W2" s="29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12"/>
    </row>
    <row r="3" spans="1:39" s="1" customFormat="1" x14ac:dyDescent="0.35">
      <c r="A3" s="55"/>
      <c r="B3" s="59"/>
      <c r="C3" s="30" t="s">
        <v>91</v>
      </c>
      <c r="D3" s="34"/>
      <c r="E3" s="34"/>
      <c r="F3" s="31" t="s">
        <v>91</v>
      </c>
      <c r="G3" s="35"/>
      <c r="H3" s="35"/>
      <c r="I3" s="26" t="s">
        <v>121</v>
      </c>
      <c r="J3" s="24"/>
      <c r="K3" s="24"/>
      <c r="L3" s="32" t="s">
        <v>121</v>
      </c>
      <c r="M3" s="51"/>
      <c r="N3" s="51"/>
      <c r="O3" s="30" t="s">
        <v>91</v>
      </c>
      <c r="P3" s="24"/>
      <c r="Q3" s="24"/>
      <c r="R3" s="31" t="s">
        <v>91</v>
      </c>
      <c r="S3" s="51"/>
      <c r="T3" s="51"/>
      <c r="U3" s="52"/>
      <c r="V3" s="8" t="s">
        <v>95</v>
      </c>
      <c r="W3" s="8"/>
      <c r="X3" s="31" t="s">
        <v>91</v>
      </c>
      <c r="Y3" s="51"/>
      <c r="Z3" s="51"/>
      <c r="AA3" s="56" t="s">
        <v>209</v>
      </c>
      <c r="AB3" s="56"/>
      <c r="AC3" s="56"/>
      <c r="AD3" s="56"/>
      <c r="AE3" s="56"/>
      <c r="AF3" s="56"/>
      <c r="AG3" s="56"/>
      <c r="AH3" s="56"/>
      <c r="AI3" s="8"/>
    </row>
    <row r="4" spans="1:39" s="1" customFormat="1" x14ac:dyDescent="0.35">
      <c r="A4" s="55" t="s">
        <v>118</v>
      </c>
      <c r="B4" s="59"/>
      <c r="C4" s="26" t="s">
        <v>92</v>
      </c>
      <c r="D4" s="24"/>
      <c r="E4" s="24"/>
      <c r="F4" s="32" t="s">
        <v>96</v>
      </c>
      <c r="G4" s="33"/>
      <c r="H4" s="33"/>
      <c r="I4" s="43" t="s">
        <v>204</v>
      </c>
      <c r="J4" s="24"/>
      <c r="K4" s="24"/>
      <c r="L4" s="32" t="s">
        <v>205</v>
      </c>
      <c r="M4" s="51"/>
      <c r="N4" s="51"/>
      <c r="O4" s="26" t="s">
        <v>123</v>
      </c>
      <c r="P4" s="24"/>
      <c r="Q4" s="24"/>
      <c r="R4" s="32" t="s">
        <v>203</v>
      </c>
      <c r="S4" s="51"/>
      <c r="T4" s="51"/>
      <c r="U4" s="8"/>
      <c r="V4" s="8" t="s">
        <v>11</v>
      </c>
      <c r="W4" s="8"/>
      <c r="X4" s="32" t="s">
        <v>210</v>
      </c>
      <c r="Y4" s="51"/>
      <c r="Z4" s="51"/>
      <c r="AA4" s="56" t="s">
        <v>10</v>
      </c>
      <c r="AB4" s="56"/>
      <c r="AC4" s="56" t="s">
        <v>5</v>
      </c>
      <c r="AD4" s="56"/>
      <c r="AE4" s="56" t="s">
        <v>6</v>
      </c>
      <c r="AF4" s="56"/>
      <c r="AG4" s="56" t="s">
        <v>7</v>
      </c>
      <c r="AH4" s="56"/>
      <c r="AI4" s="8"/>
    </row>
    <row r="5" spans="1:39" s="3" customFormat="1" x14ac:dyDescent="0.35">
      <c r="A5" s="2" t="s">
        <v>0</v>
      </c>
      <c r="B5" s="7" t="s">
        <v>1</v>
      </c>
      <c r="C5" s="2" t="s">
        <v>3</v>
      </c>
      <c r="D5" s="2" t="s">
        <v>4</v>
      </c>
      <c r="E5" s="2"/>
      <c r="F5" s="2" t="s">
        <v>3</v>
      </c>
      <c r="G5" s="2" t="s">
        <v>4</v>
      </c>
      <c r="H5" s="2"/>
      <c r="I5" s="2" t="s">
        <v>3</v>
      </c>
      <c r="J5" s="2" t="s">
        <v>4</v>
      </c>
      <c r="K5" s="2"/>
      <c r="L5" s="2" t="s">
        <v>3</v>
      </c>
      <c r="M5" s="2" t="s">
        <v>4</v>
      </c>
      <c r="N5" s="2"/>
      <c r="O5" s="2" t="s">
        <v>3</v>
      </c>
      <c r="P5" s="2" t="s">
        <v>4</v>
      </c>
      <c r="Q5" s="2"/>
      <c r="R5" s="2" t="s">
        <v>3</v>
      </c>
      <c r="S5" s="2" t="s">
        <v>4</v>
      </c>
      <c r="T5" s="2"/>
      <c r="U5" s="2"/>
      <c r="V5" s="2" t="s">
        <v>2</v>
      </c>
      <c r="W5" s="2"/>
      <c r="X5" s="2" t="s">
        <v>3</v>
      </c>
      <c r="Y5" s="2" t="s">
        <v>4</v>
      </c>
      <c r="Z5" s="2"/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8</v>
      </c>
      <c r="AJ5" s="10" t="s">
        <v>9</v>
      </c>
      <c r="AK5" s="10" t="s">
        <v>2</v>
      </c>
    </row>
    <row r="6" spans="1:39" x14ac:dyDescent="0.35">
      <c r="A6" s="5">
        <v>1</v>
      </c>
      <c r="B6" s="13" t="s">
        <v>73</v>
      </c>
      <c r="C6" s="5">
        <v>10</v>
      </c>
      <c r="D6" s="5">
        <v>20</v>
      </c>
      <c r="E6" s="5"/>
      <c r="F6" s="5">
        <v>10</v>
      </c>
      <c r="G6" s="18">
        <v>30</v>
      </c>
      <c r="H6" s="18"/>
      <c r="I6" s="18">
        <v>10</v>
      </c>
      <c r="J6" s="18">
        <v>30</v>
      </c>
      <c r="K6" s="18"/>
      <c r="L6" s="18">
        <v>10</v>
      </c>
      <c r="M6" s="18">
        <v>25</v>
      </c>
      <c r="N6" s="18"/>
      <c r="O6" s="18">
        <v>10</v>
      </c>
      <c r="P6" s="18">
        <v>22</v>
      </c>
      <c r="Q6" s="18"/>
      <c r="R6" s="18">
        <v>10</v>
      </c>
      <c r="S6" s="18">
        <v>30</v>
      </c>
      <c r="T6" s="18"/>
      <c r="U6" s="11">
        <f>SUM(C6:T6)</f>
        <v>217</v>
      </c>
      <c r="V6" s="19">
        <f>+C6+F6+I6+L6+O6+R6+40</f>
        <v>100</v>
      </c>
      <c r="W6" s="16"/>
      <c r="X6" s="54">
        <v>10</v>
      </c>
      <c r="Y6" s="14">
        <v>25</v>
      </c>
      <c r="Z6" s="14"/>
      <c r="AA6" s="14"/>
      <c r="AB6" s="14"/>
      <c r="AC6" s="14"/>
      <c r="AD6" s="14"/>
      <c r="AE6" s="14"/>
      <c r="AF6" s="17"/>
      <c r="AG6" s="14"/>
      <c r="AH6" s="14"/>
      <c r="AI6" s="9">
        <f t="shared" ref="AI6:AI13" si="0">SUM(V6:AH6)</f>
        <v>135</v>
      </c>
      <c r="AJ6" s="10"/>
      <c r="AK6" s="19">
        <f t="shared" ref="AK6:AK13" si="1">+AI6-AJ6</f>
        <v>135</v>
      </c>
      <c r="AL6" s="1"/>
      <c r="AM6" s="1"/>
    </row>
    <row r="7" spans="1:39" x14ac:dyDescent="0.35">
      <c r="A7" s="5">
        <v>2</v>
      </c>
      <c r="B7" s="13" t="s">
        <v>71</v>
      </c>
      <c r="C7" s="5">
        <v>10</v>
      </c>
      <c r="D7" s="5">
        <v>30</v>
      </c>
      <c r="E7" s="5"/>
      <c r="F7" s="5">
        <v>0</v>
      </c>
      <c r="G7" s="18">
        <v>0</v>
      </c>
      <c r="H7" s="18"/>
      <c r="I7" s="18">
        <v>10</v>
      </c>
      <c r="J7" s="18">
        <v>25</v>
      </c>
      <c r="K7" s="18"/>
      <c r="L7" s="18">
        <v>10</v>
      </c>
      <c r="M7" s="18">
        <v>30</v>
      </c>
      <c r="N7" s="18"/>
      <c r="O7" s="18">
        <v>10</v>
      </c>
      <c r="P7" s="18">
        <v>30</v>
      </c>
      <c r="Q7" s="18"/>
      <c r="R7" s="18">
        <v>0</v>
      </c>
      <c r="S7" s="18">
        <v>0</v>
      </c>
      <c r="T7" s="18"/>
      <c r="U7" s="11">
        <f t="shared" ref="U7:U13" si="2">SUM(C7:T7)</f>
        <v>155</v>
      </c>
      <c r="V7" s="19">
        <f>+C7+F7+I7+L7+O7+R7+36</f>
        <v>76</v>
      </c>
      <c r="W7" s="16"/>
      <c r="X7" s="54">
        <v>10</v>
      </c>
      <c r="Y7" s="14">
        <v>30</v>
      </c>
      <c r="Z7" s="14"/>
      <c r="AA7" s="14"/>
      <c r="AB7" s="14"/>
      <c r="AC7" s="14"/>
      <c r="AD7" s="17"/>
      <c r="AE7" s="14"/>
      <c r="AF7" s="14"/>
      <c r="AG7" s="14"/>
      <c r="AH7" s="14"/>
      <c r="AI7" s="9">
        <f t="shared" si="0"/>
        <v>116</v>
      </c>
      <c r="AJ7" s="10"/>
      <c r="AK7" s="19">
        <f t="shared" si="1"/>
        <v>116</v>
      </c>
    </row>
    <row r="8" spans="1:39" x14ac:dyDescent="0.35">
      <c r="A8" s="5">
        <v>3</v>
      </c>
      <c r="B8" s="13" t="s">
        <v>74</v>
      </c>
      <c r="C8" s="5">
        <v>0</v>
      </c>
      <c r="D8" s="18">
        <v>0</v>
      </c>
      <c r="E8" s="18"/>
      <c r="F8" s="18">
        <v>0</v>
      </c>
      <c r="G8" s="18">
        <v>0</v>
      </c>
      <c r="H8" s="18"/>
      <c r="I8" s="18">
        <v>10</v>
      </c>
      <c r="J8" s="18">
        <v>22</v>
      </c>
      <c r="K8" s="18"/>
      <c r="L8" s="18">
        <v>10</v>
      </c>
      <c r="M8" s="18">
        <v>18</v>
      </c>
      <c r="N8" s="5"/>
      <c r="O8" s="18">
        <v>10</v>
      </c>
      <c r="P8" s="18">
        <v>25</v>
      </c>
      <c r="Q8" s="5"/>
      <c r="R8" s="18">
        <v>0</v>
      </c>
      <c r="S8" s="18">
        <v>0</v>
      </c>
      <c r="T8" s="5"/>
      <c r="U8" s="11">
        <f t="shared" ref="U8" si="3">SUM(C8:T8)</f>
        <v>95</v>
      </c>
      <c r="V8" s="19">
        <f>+C8+F8+I8+L8+O8+R8+28</f>
        <v>58</v>
      </c>
      <c r="W8" s="16"/>
      <c r="X8" s="54">
        <v>10</v>
      </c>
      <c r="Y8" s="14">
        <v>22</v>
      </c>
      <c r="Z8" s="14"/>
      <c r="AA8" s="14"/>
      <c r="AB8" s="14"/>
      <c r="AC8" s="14"/>
      <c r="AD8" s="14"/>
      <c r="AE8" s="14"/>
      <c r="AF8" s="17"/>
      <c r="AG8" s="14"/>
      <c r="AH8" s="14"/>
      <c r="AI8" s="9">
        <f t="shared" ref="AI8" si="4">SUM(V8:AH8)</f>
        <v>90</v>
      </c>
      <c r="AJ8" s="10"/>
      <c r="AK8" s="19">
        <f t="shared" ref="AK8" si="5">+AI8-AJ8</f>
        <v>90</v>
      </c>
    </row>
    <row r="9" spans="1:39" x14ac:dyDescent="0.35">
      <c r="A9" s="5">
        <v>4</v>
      </c>
      <c r="B9" s="13" t="s">
        <v>72</v>
      </c>
      <c r="C9" s="5">
        <v>10</v>
      </c>
      <c r="D9" s="5">
        <v>25</v>
      </c>
      <c r="E9" s="5"/>
      <c r="F9" s="5">
        <v>10</v>
      </c>
      <c r="G9" s="18">
        <v>20</v>
      </c>
      <c r="H9" s="18"/>
      <c r="I9" s="18">
        <v>10</v>
      </c>
      <c r="J9" s="18">
        <v>18</v>
      </c>
      <c r="K9" s="18"/>
      <c r="L9" s="18">
        <v>10</v>
      </c>
      <c r="M9" s="18">
        <v>22</v>
      </c>
      <c r="N9" s="18"/>
      <c r="O9" s="18">
        <v>0</v>
      </c>
      <c r="P9" s="18">
        <v>0</v>
      </c>
      <c r="Q9" s="18"/>
      <c r="R9" s="18">
        <v>10</v>
      </c>
      <c r="S9" s="18">
        <v>20</v>
      </c>
      <c r="T9" s="18"/>
      <c r="U9" s="11">
        <f t="shared" si="2"/>
        <v>155</v>
      </c>
      <c r="V9" s="19">
        <f>+C9+F9+I9+L9+O9+R9+36</f>
        <v>86</v>
      </c>
      <c r="W9" s="16"/>
      <c r="X9" s="54">
        <v>0</v>
      </c>
      <c r="Y9" s="14">
        <v>0</v>
      </c>
      <c r="Z9" s="14"/>
      <c r="AA9" s="14"/>
      <c r="AB9" s="14"/>
      <c r="AC9" s="14"/>
      <c r="AD9" s="14"/>
      <c r="AE9" s="14"/>
      <c r="AF9" s="17"/>
      <c r="AG9" s="14"/>
      <c r="AH9" s="14"/>
      <c r="AI9" s="9">
        <f t="shared" si="0"/>
        <v>86</v>
      </c>
      <c r="AJ9" s="10"/>
      <c r="AK9" s="19">
        <f t="shared" si="1"/>
        <v>86</v>
      </c>
    </row>
    <row r="10" spans="1:39" x14ac:dyDescent="0.35">
      <c r="A10" s="5">
        <v>5</v>
      </c>
      <c r="B10" s="13" t="s">
        <v>76</v>
      </c>
      <c r="C10" s="5">
        <v>10</v>
      </c>
      <c r="D10" s="18">
        <v>18</v>
      </c>
      <c r="E10" s="18"/>
      <c r="F10" s="18">
        <v>10</v>
      </c>
      <c r="G10" s="18">
        <v>18</v>
      </c>
      <c r="H10" s="18"/>
      <c r="I10" s="18">
        <v>10</v>
      </c>
      <c r="J10" s="18">
        <v>20</v>
      </c>
      <c r="K10" s="18"/>
      <c r="L10" s="18">
        <v>10</v>
      </c>
      <c r="M10" s="18">
        <v>20</v>
      </c>
      <c r="N10" s="18"/>
      <c r="O10" s="18">
        <v>0</v>
      </c>
      <c r="P10" s="18">
        <v>0</v>
      </c>
      <c r="Q10" s="18"/>
      <c r="R10" s="18">
        <v>10</v>
      </c>
      <c r="S10" s="18">
        <v>22</v>
      </c>
      <c r="T10" s="18"/>
      <c r="U10" s="11">
        <f t="shared" si="2"/>
        <v>148</v>
      </c>
      <c r="V10" s="19">
        <f>+C10+F10+I10+L10+O10+R10+32</f>
        <v>82</v>
      </c>
      <c r="W10" s="16"/>
      <c r="X10" s="54">
        <v>0</v>
      </c>
      <c r="Y10" s="14">
        <v>0</v>
      </c>
      <c r="Z10" s="14"/>
      <c r="AA10" s="14"/>
      <c r="AB10" s="14"/>
      <c r="AC10" s="14"/>
      <c r="AD10" s="14"/>
      <c r="AE10" s="14"/>
      <c r="AF10" s="14"/>
      <c r="AG10" s="14"/>
      <c r="AH10" s="17"/>
      <c r="AI10" s="9">
        <f t="shared" si="0"/>
        <v>82</v>
      </c>
      <c r="AJ10" s="10"/>
      <c r="AK10" s="19">
        <f t="shared" si="1"/>
        <v>82</v>
      </c>
    </row>
    <row r="11" spans="1:39" x14ac:dyDescent="0.35">
      <c r="A11" s="5">
        <v>6</v>
      </c>
      <c r="B11" s="13" t="s">
        <v>125</v>
      </c>
      <c r="C11" s="5">
        <v>0</v>
      </c>
      <c r="D11" s="18">
        <v>0</v>
      </c>
      <c r="E11" s="18"/>
      <c r="F11" s="18">
        <v>0</v>
      </c>
      <c r="G11" s="18">
        <v>0</v>
      </c>
      <c r="H11" s="18"/>
      <c r="I11" s="18">
        <v>0</v>
      </c>
      <c r="J11" s="18">
        <v>0</v>
      </c>
      <c r="K11" s="18"/>
      <c r="L11" s="18">
        <v>10</v>
      </c>
      <c r="M11" s="18">
        <v>16</v>
      </c>
      <c r="N11" s="5"/>
      <c r="O11" s="18">
        <v>0</v>
      </c>
      <c r="P11" s="18">
        <v>0</v>
      </c>
      <c r="Q11" s="5"/>
      <c r="R11" s="18">
        <v>0</v>
      </c>
      <c r="S11" s="18">
        <v>0</v>
      </c>
      <c r="T11" s="5"/>
      <c r="U11" s="11">
        <f t="shared" si="2"/>
        <v>26</v>
      </c>
      <c r="V11" s="19">
        <f>+C11+F11+I11+L11+O11+R11+20</f>
        <v>30</v>
      </c>
      <c r="W11" s="16"/>
      <c r="X11" s="54">
        <v>10</v>
      </c>
      <c r="Y11" s="14">
        <v>20</v>
      </c>
      <c r="Z11" s="14"/>
      <c r="AA11" s="14"/>
      <c r="AB11" s="14"/>
      <c r="AC11" s="14"/>
      <c r="AD11" s="14"/>
      <c r="AE11" s="14"/>
      <c r="AF11" s="17"/>
      <c r="AG11" s="14"/>
      <c r="AH11" s="14"/>
      <c r="AI11" s="9">
        <f t="shared" si="0"/>
        <v>60</v>
      </c>
      <c r="AJ11" s="10"/>
      <c r="AK11" s="19">
        <f t="shared" si="1"/>
        <v>60</v>
      </c>
    </row>
    <row r="12" spans="1:39" x14ac:dyDescent="0.35">
      <c r="A12" s="5">
        <v>7</v>
      </c>
      <c r="B12" s="36" t="s">
        <v>115</v>
      </c>
      <c r="C12" s="18">
        <v>0</v>
      </c>
      <c r="D12" s="5">
        <v>0</v>
      </c>
      <c r="E12" s="5"/>
      <c r="F12" s="18">
        <v>10</v>
      </c>
      <c r="G12" s="18">
        <v>25</v>
      </c>
      <c r="H12" s="18"/>
      <c r="I12" s="18">
        <v>0</v>
      </c>
      <c r="J12" s="18">
        <v>0</v>
      </c>
      <c r="K12" s="18"/>
      <c r="L12" s="18">
        <v>0</v>
      </c>
      <c r="M12" s="18">
        <v>0</v>
      </c>
      <c r="N12" s="18"/>
      <c r="O12" s="18">
        <v>0</v>
      </c>
      <c r="P12" s="18">
        <v>0</v>
      </c>
      <c r="Q12" s="18"/>
      <c r="R12" s="18">
        <v>10</v>
      </c>
      <c r="S12" s="18">
        <v>25</v>
      </c>
      <c r="T12" s="18"/>
      <c r="U12" s="11">
        <f t="shared" ref="U12" si="6">SUM(C12:T12)</f>
        <v>70</v>
      </c>
      <c r="V12" s="19">
        <f>+C12+F12+I12+L12+O12+R12+24</f>
        <v>44</v>
      </c>
      <c r="W12" s="16"/>
      <c r="X12" s="54">
        <v>0</v>
      </c>
      <c r="Y12" s="14">
        <v>0</v>
      </c>
      <c r="Z12" s="14"/>
      <c r="AA12" s="14"/>
      <c r="AB12" s="14"/>
      <c r="AC12" s="14"/>
      <c r="AD12" s="14"/>
      <c r="AE12" s="14"/>
      <c r="AF12" s="17"/>
      <c r="AG12" s="14"/>
      <c r="AH12" s="14"/>
      <c r="AI12" s="9">
        <f t="shared" ref="AI12" si="7">SUM(V12:AH12)</f>
        <v>44</v>
      </c>
      <c r="AJ12" s="10"/>
      <c r="AK12" s="19">
        <f t="shared" ref="AK12" si="8">+AI12-AJ12</f>
        <v>44</v>
      </c>
    </row>
    <row r="13" spans="1:39" x14ac:dyDescent="0.35">
      <c r="A13" s="5">
        <v>8</v>
      </c>
      <c r="B13" s="13" t="s">
        <v>75</v>
      </c>
      <c r="C13" s="5">
        <v>10</v>
      </c>
      <c r="D13" s="5">
        <v>22</v>
      </c>
      <c r="E13" s="5"/>
      <c r="F13" s="5">
        <v>10</v>
      </c>
      <c r="G13" s="18">
        <v>22</v>
      </c>
      <c r="H13" s="18"/>
      <c r="I13" s="18">
        <v>0</v>
      </c>
      <c r="J13" s="18">
        <v>0</v>
      </c>
      <c r="K13" s="18"/>
      <c r="L13" s="18">
        <v>0</v>
      </c>
      <c r="M13" s="18">
        <v>0</v>
      </c>
      <c r="N13" s="5"/>
      <c r="O13" s="18">
        <v>0</v>
      </c>
      <c r="P13" s="18">
        <v>0</v>
      </c>
      <c r="Q13" s="5"/>
      <c r="R13" s="18">
        <v>0</v>
      </c>
      <c r="S13" s="18">
        <v>0</v>
      </c>
      <c r="T13" s="5"/>
      <c r="U13" s="11">
        <f t="shared" si="2"/>
        <v>64</v>
      </c>
      <c r="V13" s="19">
        <f>+C13+F13+I13+L13+O13+R13+22</f>
        <v>42</v>
      </c>
      <c r="W13" s="16"/>
      <c r="X13" s="54">
        <v>0</v>
      </c>
      <c r="Y13" s="14">
        <v>0</v>
      </c>
      <c r="Z13" s="14"/>
      <c r="AA13" s="14"/>
      <c r="AB13" s="14"/>
      <c r="AC13" s="14"/>
      <c r="AD13" s="14"/>
      <c r="AE13" s="14"/>
      <c r="AF13" s="17"/>
      <c r="AG13" s="14"/>
      <c r="AH13" s="14"/>
      <c r="AI13" s="9">
        <f t="shared" si="0"/>
        <v>42</v>
      </c>
      <c r="AJ13" s="10"/>
      <c r="AK13" s="19">
        <f t="shared" si="1"/>
        <v>42</v>
      </c>
    </row>
    <row r="16" spans="1:39" ht="15.5" x14ac:dyDescent="0.35">
      <c r="B16" s="50"/>
    </row>
    <row r="17" spans="2:2" x14ac:dyDescent="0.35">
      <c r="B17" s="6"/>
    </row>
    <row r="18" spans="2:2" x14ac:dyDescent="0.35">
      <c r="B18" s="6"/>
    </row>
    <row r="19" spans="2:2" x14ac:dyDescent="0.35">
      <c r="B19" s="49"/>
    </row>
    <row r="20" spans="2:2" x14ac:dyDescent="0.35">
      <c r="B20" s="49"/>
    </row>
    <row r="21" spans="2:2" x14ac:dyDescent="0.35">
      <c r="B21" s="49"/>
    </row>
  </sheetData>
  <sortState xmlns:xlrd2="http://schemas.microsoft.com/office/spreadsheetml/2017/richdata2" ref="B6:AK13">
    <sortCondition descending="1" ref="AK6:AK13"/>
  </sortState>
  <mergeCells count="10">
    <mergeCell ref="A3:B3"/>
    <mergeCell ref="A4:B4"/>
    <mergeCell ref="AA1:AH1"/>
    <mergeCell ref="AG4:AH4"/>
    <mergeCell ref="AA3:AH3"/>
    <mergeCell ref="AE4:AF4"/>
    <mergeCell ref="AA4:AB4"/>
    <mergeCell ref="AC4:AD4"/>
    <mergeCell ref="A2:B2"/>
    <mergeCell ref="A1:B1"/>
  </mergeCells>
  <pageMargins left="0.70866141732283472" right="0.70866141732283472" top="0" bottom="0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U34"/>
  <sheetViews>
    <sheetView zoomScale="70" zoomScaleNormal="70" workbookViewId="0">
      <selection sqref="A1:B1"/>
    </sheetView>
  </sheetViews>
  <sheetFormatPr defaultColWidth="11.453125" defaultRowHeight="14.5" x14ac:dyDescent="0.35"/>
  <cols>
    <col min="1" max="1" width="5.1796875" style="15" bestFit="1" customWidth="1"/>
    <col min="2" max="2" width="38.7265625" customWidth="1"/>
    <col min="3" max="3" width="3.54296875" customWidth="1"/>
    <col min="4" max="5" width="3.1796875" style="15" customWidth="1"/>
    <col min="6" max="6" width="3.26953125" customWidth="1"/>
    <col min="7" max="11" width="3.7265625" customWidth="1"/>
    <col min="12" max="20" width="3.7265625" style="15" customWidth="1"/>
    <col min="21" max="21" width="4.453125" customWidth="1"/>
    <col min="22" max="22" width="7.81640625" customWidth="1"/>
    <col min="23" max="23" width="2.90625" customWidth="1"/>
    <col min="24" max="25" width="5.453125" customWidth="1"/>
    <col min="26" max="26" width="2.1796875" customWidth="1"/>
    <col min="27" max="27" width="5.453125" customWidth="1"/>
    <col min="28" max="28" width="4.7265625" bestFit="1" customWidth="1"/>
    <col min="29" max="29" width="5" bestFit="1" customWidth="1"/>
    <col min="30" max="30" width="4.7265625" bestFit="1" customWidth="1"/>
    <col min="31" max="31" width="4.81640625" bestFit="1" customWidth="1"/>
    <col min="32" max="32" width="4.7265625" style="6" bestFit="1" customWidth="1"/>
    <col min="33" max="34" width="4.7265625" style="6" customWidth="1"/>
    <col min="35" max="35" width="10.1796875" bestFit="1" customWidth="1"/>
  </cols>
  <sheetData>
    <row r="1" spans="1:47" s="1" customFormat="1" x14ac:dyDescent="0.35">
      <c r="A1" s="55"/>
      <c r="B1" s="56"/>
      <c r="C1" s="24"/>
      <c r="D1" s="24"/>
      <c r="E1" s="24"/>
      <c r="F1" s="27"/>
      <c r="G1" s="33"/>
      <c r="H1" s="33"/>
      <c r="I1" s="42"/>
      <c r="J1" s="42"/>
      <c r="K1" s="42"/>
      <c r="L1" s="46"/>
      <c r="M1" s="33"/>
      <c r="N1" s="33"/>
      <c r="O1" s="42"/>
      <c r="P1" s="42"/>
      <c r="Q1" s="42"/>
      <c r="R1" s="33"/>
      <c r="S1" s="33"/>
      <c r="T1" s="33"/>
      <c r="U1" s="8"/>
      <c r="V1" s="8"/>
      <c r="W1" s="8"/>
      <c r="X1" s="33"/>
      <c r="Y1" s="33"/>
      <c r="Z1" s="33"/>
      <c r="AA1" s="56"/>
      <c r="AB1" s="56"/>
      <c r="AC1" s="56"/>
      <c r="AD1" s="56"/>
      <c r="AE1" s="56"/>
      <c r="AF1" s="56"/>
      <c r="AG1" s="56"/>
      <c r="AH1" s="56"/>
    </row>
    <row r="2" spans="1:47" s="1" customFormat="1" x14ac:dyDescent="0.35">
      <c r="A2" s="57"/>
      <c r="B2" s="58"/>
      <c r="C2" s="25"/>
      <c r="D2" s="25"/>
      <c r="E2" s="25"/>
      <c r="F2" s="28"/>
      <c r="G2" s="33"/>
      <c r="H2" s="33"/>
      <c r="I2" s="42"/>
      <c r="J2" s="42"/>
      <c r="K2" s="42"/>
      <c r="L2" s="47"/>
      <c r="M2" s="33"/>
      <c r="N2" s="33"/>
      <c r="O2" s="42"/>
      <c r="P2" s="42"/>
      <c r="Q2" s="42"/>
      <c r="R2" s="33"/>
      <c r="S2" s="33"/>
      <c r="T2" s="33"/>
      <c r="U2" s="8"/>
      <c r="V2" s="29"/>
      <c r="W2" s="29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12"/>
    </row>
    <row r="3" spans="1:47" s="1" customFormat="1" x14ac:dyDescent="0.35">
      <c r="A3" s="55"/>
      <c r="B3" s="59"/>
      <c r="C3" s="30" t="s">
        <v>91</v>
      </c>
      <c r="D3" s="34"/>
      <c r="E3" s="34"/>
      <c r="F3" s="31" t="s">
        <v>91</v>
      </c>
      <c r="G3" s="35"/>
      <c r="H3" s="35"/>
      <c r="I3" s="26" t="s">
        <v>121</v>
      </c>
      <c r="J3" s="24"/>
      <c r="K3" s="24"/>
      <c r="L3" s="32" t="s">
        <v>121</v>
      </c>
      <c r="M3" s="46"/>
      <c r="N3" s="46"/>
      <c r="O3" s="30" t="s">
        <v>91</v>
      </c>
      <c r="P3" s="24"/>
      <c r="Q3" s="24"/>
      <c r="R3" s="31" t="s">
        <v>91</v>
      </c>
      <c r="S3" s="44"/>
      <c r="T3" s="44"/>
      <c r="U3" s="52"/>
      <c r="V3" s="8" t="s">
        <v>95</v>
      </c>
      <c r="W3" s="8"/>
      <c r="X3" s="31" t="s">
        <v>91</v>
      </c>
      <c r="Y3" s="51"/>
      <c r="Z3" s="51"/>
      <c r="AA3" s="56" t="s">
        <v>209</v>
      </c>
      <c r="AB3" s="56"/>
      <c r="AC3" s="56"/>
      <c r="AD3" s="56"/>
      <c r="AE3" s="56"/>
      <c r="AF3" s="56"/>
      <c r="AG3" s="56"/>
      <c r="AH3" s="56"/>
      <c r="AI3" s="8"/>
    </row>
    <row r="4" spans="1:47" s="1" customFormat="1" x14ac:dyDescent="0.35">
      <c r="A4" s="55" t="s">
        <v>120</v>
      </c>
      <c r="B4" s="59"/>
      <c r="C4" s="26" t="s">
        <v>92</v>
      </c>
      <c r="D4" s="24"/>
      <c r="E4" s="24"/>
      <c r="F4" s="32" t="s">
        <v>96</v>
      </c>
      <c r="G4" s="33"/>
      <c r="H4" s="33"/>
      <c r="I4" s="43" t="s">
        <v>204</v>
      </c>
      <c r="J4" s="24"/>
      <c r="K4" s="24"/>
      <c r="L4" s="32" t="s">
        <v>205</v>
      </c>
      <c r="M4" s="51"/>
      <c r="N4" s="51"/>
      <c r="O4" s="26" t="s">
        <v>123</v>
      </c>
      <c r="P4" s="24"/>
      <c r="Q4" s="24"/>
      <c r="R4" s="32" t="s">
        <v>203</v>
      </c>
      <c r="S4" s="44"/>
      <c r="T4" s="44"/>
      <c r="U4" s="8"/>
      <c r="V4" s="8" t="s">
        <v>11</v>
      </c>
      <c r="W4" s="8"/>
      <c r="X4" s="32" t="s">
        <v>210</v>
      </c>
      <c r="Y4" s="51"/>
      <c r="Z4" s="51"/>
      <c r="AA4" s="56" t="s">
        <v>10</v>
      </c>
      <c r="AB4" s="56"/>
      <c r="AC4" s="56" t="s">
        <v>5</v>
      </c>
      <c r="AD4" s="56"/>
      <c r="AE4" s="56" t="s">
        <v>6</v>
      </c>
      <c r="AF4" s="56"/>
      <c r="AG4" s="56" t="s">
        <v>7</v>
      </c>
      <c r="AH4" s="56"/>
      <c r="AI4" s="8"/>
    </row>
    <row r="5" spans="1:47" s="3" customFormat="1" x14ac:dyDescent="0.35">
      <c r="A5" s="2" t="s">
        <v>0</v>
      </c>
      <c r="B5" s="7" t="s">
        <v>1</v>
      </c>
      <c r="C5" s="2" t="s">
        <v>3</v>
      </c>
      <c r="D5" s="2" t="s">
        <v>4</v>
      </c>
      <c r="E5" s="2"/>
      <c r="F5" s="2" t="s">
        <v>3</v>
      </c>
      <c r="G5" s="2" t="s">
        <v>4</v>
      </c>
      <c r="H5" s="2"/>
      <c r="I5" s="2" t="s">
        <v>3</v>
      </c>
      <c r="J5" s="2" t="s">
        <v>4</v>
      </c>
      <c r="K5" s="2"/>
      <c r="L5" s="2" t="s">
        <v>3</v>
      </c>
      <c r="M5" s="2" t="s">
        <v>4</v>
      </c>
      <c r="N5" s="2"/>
      <c r="O5" s="2" t="s">
        <v>3</v>
      </c>
      <c r="P5" s="2" t="s">
        <v>4</v>
      </c>
      <c r="Q5" s="2"/>
      <c r="R5" s="2" t="s">
        <v>3</v>
      </c>
      <c r="S5" s="2" t="s">
        <v>4</v>
      </c>
      <c r="T5" s="2"/>
      <c r="U5" s="2"/>
      <c r="V5" s="2" t="s">
        <v>2</v>
      </c>
      <c r="W5" s="2"/>
      <c r="X5" s="2" t="s">
        <v>3</v>
      </c>
      <c r="Y5" s="2" t="s">
        <v>4</v>
      </c>
      <c r="Z5" s="2"/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8</v>
      </c>
      <c r="AJ5" s="10" t="s">
        <v>9</v>
      </c>
      <c r="AK5" s="10" t="s">
        <v>2</v>
      </c>
    </row>
    <row r="6" spans="1:47" x14ac:dyDescent="0.35">
      <c r="A6" s="5">
        <v>1</v>
      </c>
      <c r="B6" s="13" t="s">
        <v>80</v>
      </c>
      <c r="C6" s="5">
        <v>0</v>
      </c>
      <c r="D6" s="5">
        <v>0</v>
      </c>
      <c r="E6" s="5"/>
      <c r="F6" s="5">
        <v>10</v>
      </c>
      <c r="G6" s="18">
        <v>30</v>
      </c>
      <c r="H6" s="18"/>
      <c r="I6" s="18">
        <v>10</v>
      </c>
      <c r="J6" s="18">
        <v>25</v>
      </c>
      <c r="K6" s="18"/>
      <c r="L6" s="18">
        <v>10</v>
      </c>
      <c r="M6" s="18">
        <v>25</v>
      </c>
      <c r="N6" s="5"/>
      <c r="O6" s="18">
        <v>10</v>
      </c>
      <c r="P6" s="18">
        <v>25</v>
      </c>
      <c r="Q6" s="5"/>
      <c r="R6" s="18">
        <v>10</v>
      </c>
      <c r="S6" s="18">
        <v>25</v>
      </c>
      <c r="T6" s="5"/>
      <c r="U6" s="11">
        <f>SUM(C6:T6)</f>
        <v>180</v>
      </c>
      <c r="V6" s="19">
        <f>+C6+F6+I6+L6+O6+R6+40</f>
        <v>90</v>
      </c>
      <c r="W6" s="16"/>
      <c r="X6" s="54">
        <v>10</v>
      </c>
      <c r="Y6" s="14">
        <v>25</v>
      </c>
      <c r="Z6" s="14"/>
      <c r="AA6" s="14"/>
      <c r="AB6" s="14"/>
      <c r="AC6" s="14"/>
      <c r="AD6" s="14"/>
      <c r="AE6" s="14"/>
      <c r="AF6" s="17"/>
      <c r="AG6" s="14"/>
      <c r="AH6" s="14"/>
      <c r="AI6" s="9">
        <f t="shared" ref="AI6:AI16" si="0">SUM(V6:AH6)</f>
        <v>125</v>
      </c>
      <c r="AJ6" s="10"/>
      <c r="AK6" s="19">
        <f t="shared" ref="AK6:AK16" si="1">+AI6-AJ6</f>
        <v>125</v>
      </c>
      <c r="AL6" s="1"/>
      <c r="AM6" s="1"/>
    </row>
    <row r="7" spans="1:47" x14ac:dyDescent="0.35">
      <c r="A7" s="5">
        <v>2</v>
      </c>
      <c r="B7" s="36" t="s">
        <v>126</v>
      </c>
      <c r="C7" s="18">
        <v>0</v>
      </c>
      <c r="D7" s="18">
        <v>0</v>
      </c>
      <c r="E7" s="18"/>
      <c r="F7" s="18">
        <v>10</v>
      </c>
      <c r="G7" s="18">
        <v>25</v>
      </c>
      <c r="H7" s="18"/>
      <c r="I7" s="18">
        <v>10</v>
      </c>
      <c r="J7" s="18">
        <v>30</v>
      </c>
      <c r="K7" s="18"/>
      <c r="L7" s="18">
        <v>10</v>
      </c>
      <c r="M7" s="18">
        <v>30</v>
      </c>
      <c r="N7" s="18"/>
      <c r="O7" s="18">
        <v>10</v>
      </c>
      <c r="P7" s="18">
        <v>12</v>
      </c>
      <c r="Q7" s="18"/>
      <c r="R7" s="18">
        <v>0</v>
      </c>
      <c r="S7" s="18">
        <v>0</v>
      </c>
      <c r="T7" s="18"/>
      <c r="U7" s="11">
        <f t="shared" ref="U7:U18" si="2">SUM(C7:T7)</f>
        <v>137</v>
      </c>
      <c r="V7" s="19">
        <f>+C7+F7+I7+L7+O7+R7+36</f>
        <v>76</v>
      </c>
      <c r="W7" s="16"/>
      <c r="X7" s="54">
        <v>10</v>
      </c>
      <c r="Y7" s="14">
        <v>30</v>
      </c>
      <c r="Z7" s="14"/>
      <c r="AA7" s="14"/>
      <c r="AB7" s="14"/>
      <c r="AC7" s="14"/>
      <c r="AD7" s="17"/>
      <c r="AE7" s="14"/>
      <c r="AF7" s="14"/>
      <c r="AG7" s="14"/>
      <c r="AH7" s="14"/>
      <c r="AI7" s="9">
        <f t="shared" si="0"/>
        <v>116</v>
      </c>
      <c r="AJ7" s="10"/>
      <c r="AK7" s="19">
        <f t="shared" si="1"/>
        <v>116</v>
      </c>
    </row>
    <row r="8" spans="1:47" x14ac:dyDescent="0.35">
      <c r="A8" s="5">
        <v>3</v>
      </c>
      <c r="B8" s="13" t="s">
        <v>81</v>
      </c>
      <c r="C8" s="5">
        <v>10</v>
      </c>
      <c r="D8" s="5">
        <v>20</v>
      </c>
      <c r="E8" s="5"/>
      <c r="F8" s="5">
        <v>10</v>
      </c>
      <c r="G8" s="18">
        <v>22</v>
      </c>
      <c r="H8" s="18"/>
      <c r="I8" s="18">
        <v>10</v>
      </c>
      <c r="J8" s="18">
        <v>22</v>
      </c>
      <c r="K8" s="18"/>
      <c r="L8" s="18">
        <v>10</v>
      </c>
      <c r="M8" s="18">
        <v>22</v>
      </c>
      <c r="N8" s="18"/>
      <c r="O8" s="18">
        <v>0</v>
      </c>
      <c r="P8" s="18">
        <v>0</v>
      </c>
      <c r="Q8" s="18"/>
      <c r="R8" s="18">
        <v>0</v>
      </c>
      <c r="S8" s="18">
        <v>0</v>
      </c>
      <c r="T8" s="18"/>
      <c r="U8" s="11">
        <f t="shared" si="2"/>
        <v>126</v>
      </c>
      <c r="V8" s="19">
        <f>+C8+F8+I8+L8+O8+R8+32</f>
        <v>72</v>
      </c>
      <c r="W8" s="16"/>
      <c r="X8" s="54">
        <v>10</v>
      </c>
      <c r="Y8" s="14">
        <v>20</v>
      </c>
      <c r="Z8" s="14"/>
      <c r="AA8" s="14"/>
      <c r="AB8" s="14"/>
      <c r="AC8" s="14"/>
      <c r="AD8" s="14"/>
      <c r="AE8" s="14"/>
      <c r="AF8" s="17"/>
      <c r="AG8" s="14"/>
      <c r="AH8" s="14"/>
      <c r="AI8" s="9">
        <f t="shared" si="0"/>
        <v>102</v>
      </c>
      <c r="AJ8" s="10"/>
      <c r="AK8" s="19">
        <f t="shared" si="1"/>
        <v>102</v>
      </c>
    </row>
    <row r="9" spans="1:47" x14ac:dyDescent="0.35">
      <c r="A9" s="5">
        <v>4</v>
      </c>
      <c r="B9" s="21" t="s">
        <v>78</v>
      </c>
      <c r="C9" s="20">
        <v>10</v>
      </c>
      <c r="D9" s="20">
        <v>25</v>
      </c>
      <c r="E9" s="20"/>
      <c r="F9" s="20">
        <v>0</v>
      </c>
      <c r="G9" s="37">
        <v>0</v>
      </c>
      <c r="H9" s="37"/>
      <c r="I9" s="18">
        <v>0</v>
      </c>
      <c r="J9" s="18">
        <v>0</v>
      </c>
      <c r="K9" s="37"/>
      <c r="L9" s="18">
        <v>0</v>
      </c>
      <c r="M9" s="18">
        <v>0</v>
      </c>
      <c r="N9" s="18"/>
      <c r="O9" s="18">
        <v>0</v>
      </c>
      <c r="P9" s="18">
        <v>0</v>
      </c>
      <c r="Q9" s="18"/>
      <c r="R9" s="18">
        <v>10</v>
      </c>
      <c r="S9" s="18">
        <v>30</v>
      </c>
      <c r="T9" s="18"/>
      <c r="U9" s="11">
        <f t="shared" ref="U9" si="3">SUM(C9:T9)</f>
        <v>75</v>
      </c>
      <c r="V9" s="19">
        <f>+C9+F9+I9+L9+O9+R9+28</f>
        <v>48</v>
      </c>
      <c r="W9" s="16"/>
      <c r="X9" s="54">
        <v>0</v>
      </c>
      <c r="Y9" s="14">
        <v>0</v>
      </c>
      <c r="Z9" s="14"/>
      <c r="AA9" s="14"/>
      <c r="AB9" s="14"/>
      <c r="AC9" s="14"/>
      <c r="AD9" s="14"/>
      <c r="AE9" s="14"/>
      <c r="AF9" s="17"/>
      <c r="AG9" s="14"/>
      <c r="AH9" s="14"/>
      <c r="AI9" s="9">
        <f t="shared" ref="AI9" si="4">SUM(V9:AH9)</f>
        <v>48</v>
      </c>
      <c r="AJ9" s="10"/>
      <c r="AK9" s="19">
        <f t="shared" ref="AK9" si="5">+AI9-AJ9</f>
        <v>48</v>
      </c>
    </row>
    <row r="10" spans="1:47" x14ac:dyDescent="0.35">
      <c r="A10" s="5">
        <v>5</v>
      </c>
      <c r="B10" s="13" t="s">
        <v>79</v>
      </c>
      <c r="C10" s="5">
        <v>10</v>
      </c>
      <c r="D10" s="5">
        <v>30</v>
      </c>
      <c r="E10" s="5"/>
      <c r="F10" s="5">
        <v>0</v>
      </c>
      <c r="G10" s="18">
        <v>0</v>
      </c>
      <c r="H10" s="18"/>
      <c r="I10" s="18">
        <v>0</v>
      </c>
      <c r="J10" s="18">
        <v>0</v>
      </c>
      <c r="K10" s="18"/>
      <c r="L10" s="18">
        <v>0</v>
      </c>
      <c r="M10" s="18">
        <v>0</v>
      </c>
      <c r="N10" s="18"/>
      <c r="O10" s="18">
        <v>10</v>
      </c>
      <c r="P10" s="18">
        <v>20</v>
      </c>
      <c r="Q10" s="18"/>
      <c r="R10" s="18">
        <v>0</v>
      </c>
      <c r="S10" s="18">
        <v>0</v>
      </c>
      <c r="T10" s="18"/>
      <c r="U10" s="11">
        <f t="shared" si="2"/>
        <v>70</v>
      </c>
      <c r="V10" s="19">
        <f>+C10+F10+I10+L10+O10+R10+24</f>
        <v>44</v>
      </c>
      <c r="W10" s="16"/>
      <c r="X10" s="54">
        <v>0</v>
      </c>
      <c r="Y10" s="14">
        <v>0</v>
      </c>
      <c r="Z10" s="14"/>
      <c r="AA10" s="14"/>
      <c r="AB10" s="14"/>
      <c r="AC10" s="14"/>
      <c r="AD10" s="14"/>
      <c r="AE10" s="14"/>
      <c r="AF10" s="17"/>
      <c r="AG10" s="14"/>
      <c r="AH10" s="14"/>
      <c r="AI10" s="9">
        <f t="shared" si="0"/>
        <v>44</v>
      </c>
      <c r="AJ10" s="10"/>
      <c r="AK10" s="19">
        <f t="shared" si="1"/>
        <v>44</v>
      </c>
    </row>
    <row r="11" spans="1:47" x14ac:dyDescent="0.35">
      <c r="A11" s="5">
        <v>6</v>
      </c>
      <c r="B11" s="13" t="s">
        <v>127</v>
      </c>
      <c r="C11" s="5">
        <v>10</v>
      </c>
      <c r="D11" s="5">
        <v>22</v>
      </c>
      <c r="E11" s="5"/>
      <c r="F11" s="5">
        <v>0</v>
      </c>
      <c r="G11" s="18">
        <v>0</v>
      </c>
      <c r="H11" s="18"/>
      <c r="I11" s="18">
        <v>10</v>
      </c>
      <c r="J11" s="18">
        <v>20</v>
      </c>
      <c r="K11" s="18"/>
      <c r="L11" s="18">
        <v>0</v>
      </c>
      <c r="M11" s="18">
        <v>0</v>
      </c>
      <c r="N11" s="18"/>
      <c r="O11" s="18">
        <v>0</v>
      </c>
      <c r="P11" s="18">
        <v>0</v>
      </c>
      <c r="Q11" s="18"/>
      <c r="R11" s="18">
        <v>0</v>
      </c>
      <c r="S11" s="18">
        <v>0</v>
      </c>
      <c r="T11" s="18"/>
      <c r="U11" s="11">
        <f t="shared" si="2"/>
        <v>62</v>
      </c>
      <c r="V11" s="19">
        <f>+C11+F11+I11+L11+O11+R11+22</f>
        <v>42</v>
      </c>
      <c r="W11" s="16"/>
      <c r="X11" s="54">
        <v>0</v>
      </c>
      <c r="Y11" s="14">
        <v>0</v>
      </c>
      <c r="Z11" s="14"/>
      <c r="AA11" s="14"/>
      <c r="AB11" s="14"/>
      <c r="AC11" s="14"/>
      <c r="AD11" s="14"/>
      <c r="AE11" s="14"/>
      <c r="AF11" s="14"/>
      <c r="AG11" s="14"/>
      <c r="AH11" s="17"/>
      <c r="AI11" s="9">
        <f t="shared" si="0"/>
        <v>42</v>
      </c>
      <c r="AJ11" s="10"/>
      <c r="AK11" s="19">
        <f t="shared" si="1"/>
        <v>42</v>
      </c>
    </row>
    <row r="12" spans="1:47" s="23" customFormat="1" x14ac:dyDescent="0.35">
      <c r="A12" s="5">
        <v>7</v>
      </c>
      <c r="B12" s="13" t="s">
        <v>211</v>
      </c>
      <c r="C12" s="5">
        <v>0</v>
      </c>
      <c r="D12" s="5">
        <v>0</v>
      </c>
      <c r="E12" s="5"/>
      <c r="F12" s="5">
        <v>0</v>
      </c>
      <c r="G12" s="18">
        <v>0</v>
      </c>
      <c r="H12" s="18"/>
      <c r="I12" s="18">
        <v>0</v>
      </c>
      <c r="J12" s="18">
        <v>0</v>
      </c>
      <c r="K12" s="18"/>
      <c r="L12" s="18">
        <v>0</v>
      </c>
      <c r="M12" s="18">
        <v>0</v>
      </c>
      <c r="N12" s="18"/>
      <c r="O12" s="18">
        <v>0</v>
      </c>
      <c r="P12" s="18">
        <v>0</v>
      </c>
      <c r="Q12" s="18"/>
      <c r="R12" s="18">
        <v>0</v>
      </c>
      <c r="S12" s="18">
        <v>0</v>
      </c>
      <c r="T12" s="18"/>
      <c r="U12" s="11">
        <f t="shared" ref="U12" si="6">SUM(C12:T12)</f>
        <v>0</v>
      </c>
      <c r="V12" s="19">
        <f t="shared" ref="V12" si="7">+C12+F12+I12+L12+O12+R12</f>
        <v>0</v>
      </c>
      <c r="W12" s="16"/>
      <c r="X12" s="54">
        <v>10</v>
      </c>
      <c r="Y12" s="14">
        <v>22</v>
      </c>
      <c r="Z12" s="14"/>
      <c r="AA12" s="14"/>
      <c r="AB12" s="14"/>
      <c r="AC12" s="14"/>
      <c r="AD12" s="14"/>
      <c r="AE12" s="14"/>
      <c r="AF12" s="17"/>
      <c r="AG12" s="14"/>
      <c r="AH12" s="14"/>
      <c r="AI12" s="9">
        <f t="shared" si="0"/>
        <v>32</v>
      </c>
      <c r="AJ12" s="10"/>
      <c r="AK12" s="19">
        <f t="shared" si="1"/>
        <v>32</v>
      </c>
    </row>
    <row r="13" spans="1:47" x14ac:dyDescent="0.35">
      <c r="A13" s="5">
        <v>8</v>
      </c>
      <c r="B13" s="13" t="s">
        <v>82</v>
      </c>
      <c r="C13" s="5">
        <v>0</v>
      </c>
      <c r="D13" s="5">
        <v>0</v>
      </c>
      <c r="E13" s="5"/>
      <c r="F13" s="5">
        <v>0</v>
      </c>
      <c r="G13" s="5">
        <v>0</v>
      </c>
      <c r="H13" s="5"/>
      <c r="I13" s="18">
        <v>0</v>
      </c>
      <c r="J13" s="18">
        <v>0</v>
      </c>
      <c r="K13" s="5"/>
      <c r="L13" s="18">
        <v>0</v>
      </c>
      <c r="M13" s="18">
        <v>0</v>
      </c>
      <c r="N13" s="5"/>
      <c r="O13" s="18">
        <v>10</v>
      </c>
      <c r="P13" s="18">
        <v>30</v>
      </c>
      <c r="Q13" s="5"/>
      <c r="R13" s="18">
        <v>0</v>
      </c>
      <c r="S13" s="18">
        <v>0</v>
      </c>
      <c r="T13" s="5"/>
      <c r="U13" s="11">
        <f t="shared" si="2"/>
        <v>40</v>
      </c>
      <c r="V13" s="19">
        <f>+C13+F13+I13+L13+O13+R13+20</f>
        <v>30</v>
      </c>
      <c r="W13" s="16"/>
      <c r="X13" s="54">
        <v>0</v>
      </c>
      <c r="Y13" s="14">
        <v>0</v>
      </c>
      <c r="Z13" s="14"/>
      <c r="AA13" s="14"/>
      <c r="AB13" s="14"/>
      <c r="AC13" s="14"/>
      <c r="AD13" s="14"/>
      <c r="AE13" s="14"/>
      <c r="AF13" s="17"/>
      <c r="AG13" s="14"/>
      <c r="AH13" s="14"/>
      <c r="AI13" s="9">
        <f t="shared" si="0"/>
        <v>30</v>
      </c>
      <c r="AJ13" s="10"/>
      <c r="AK13" s="19">
        <f t="shared" si="1"/>
        <v>30</v>
      </c>
    </row>
    <row r="14" spans="1:47" s="4" customFormat="1" x14ac:dyDescent="0.35">
      <c r="A14" s="5">
        <v>9</v>
      </c>
      <c r="B14" s="13" t="s">
        <v>83</v>
      </c>
      <c r="C14" s="5">
        <v>0</v>
      </c>
      <c r="D14" s="5">
        <v>0</v>
      </c>
      <c r="E14" s="5"/>
      <c r="F14" s="5">
        <v>0</v>
      </c>
      <c r="G14" s="5">
        <v>0</v>
      </c>
      <c r="H14" s="5"/>
      <c r="I14" s="18">
        <v>0</v>
      </c>
      <c r="J14" s="18">
        <v>0</v>
      </c>
      <c r="K14" s="5"/>
      <c r="L14" s="18">
        <v>0</v>
      </c>
      <c r="M14" s="18">
        <v>0</v>
      </c>
      <c r="N14" s="5"/>
      <c r="O14" s="18">
        <v>10</v>
      </c>
      <c r="P14" s="18">
        <v>22</v>
      </c>
      <c r="Q14" s="5"/>
      <c r="R14" s="18">
        <v>0</v>
      </c>
      <c r="S14" s="18">
        <v>0</v>
      </c>
      <c r="T14" s="5"/>
      <c r="U14" s="11">
        <f t="shared" si="2"/>
        <v>32</v>
      </c>
      <c r="V14" s="19">
        <f>+C14+F14+I14+L14+O14+R14+18</f>
        <v>28</v>
      </c>
      <c r="W14" s="16"/>
      <c r="X14" s="54">
        <v>0</v>
      </c>
      <c r="Y14" s="14">
        <v>0</v>
      </c>
      <c r="Z14" s="14"/>
      <c r="AA14" s="14"/>
      <c r="AB14" s="14"/>
      <c r="AC14" s="14"/>
      <c r="AD14" s="14"/>
      <c r="AE14" s="14"/>
      <c r="AF14" s="17"/>
      <c r="AG14" s="14"/>
      <c r="AH14" s="14"/>
      <c r="AI14" s="9">
        <f t="shared" si="0"/>
        <v>28</v>
      </c>
      <c r="AJ14" s="10"/>
      <c r="AK14" s="19">
        <f t="shared" si="1"/>
        <v>28</v>
      </c>
      <c r="AL14"/>
      <c r="AM14"/>
      <c r="AN14"/>
      <c r="AO14"/>
      <c r="AP14"/>
      <c r="AQ14"/>
      <c r="AR14"/>
      <c r="AS14"/>
      <c r="AT14"/>
      <c r="AU14"/>
    </row>
    <row r="15" spans="1:47" s="23" customFormat="1" x14ac:dyDescent="0.35">
      <c r="A15" s="5">
        <v>10</v>
      </c>
      <c r="B15" s="13" t="s">
        <v>196</v>
      </c>
      <c r="C15" s="5">
        <v>0</v>
      </c>
      <c r="D15" s="5">
        <v>0</v>
      </c>
      <c r="E15" s="5"/>
      <c r="F15" s="5">
        <v>0</v>
      </c>
      <c r="G15" s="5">
        <v>0</v>
      </c>
      <c r="H15" s="5"/>
      <c r="I15" s="18">
        <v>0</v>
      </c>
      <c r="J15" s="18">
        <v>0</v>
      </c>
      <c r="K15" s="5"/>
      <c r="L15" s="18">
        <v>0</v>
      </c>
      <c r="M15" s="18">
        <v>0</v>
      </c>
      <c r="N15" s="5"/>
      <c r="O15" s="18">
        <v>10</v>
      </c>
      <c r="P15" s="18">
        <v>18</v>
      </c>
      <c r="Q15" s="5"/>
      <c r="R15" s="18">
        <v>0</v>
      </c>
      <c r="S15" s="18">
        <v>0</v>
      </c>
      <c r="T15" s="5"/>
      <c r="U15" s="11">
        <f t="shared" si="2"/>
        <v>28</v>
      </c>
      <c r="V15" s="19">
        <f>+C15+F15+I15+L15+O15+R15+16</f>
        <v>26</v>
      </c>
      <c r="W15" s="16"/>
      <c r="X15" s="54">
        <v>0</v>
      </c>
      <c r="Y15" s="14">
        <v>0</v>
      </c>
      <c r="Z15" s="14"/>
      <c r="AA15" s="14"/>
      <c r="AB15" s="14"/>
      <c r="AC15" s="14"/>
      <c r="AD15" s="14"/>
      <c r="AE15" s="14"/>
      <c r="AF15" s="17"/>
      <c r="AG15" s="14"/>
      <c r="AH15" s="14"/>
      <c r="AI15" s="9">
        <f t="shared" si="0"/>
        <v>26</v>
      </c>
      <c r="AJ15" s="10"/>
      <c r="AK15" s="19">
        <f t="shared" si="1"/>
        <v>26</v>
      </c>
      <c r="AL15"/>
      <c r="AM15"/>
      <c r="AN15"/>
      <c r="AO15"/>
      <c r="AP15"/>
      <c r="AQ15"/>
      <c r="AR15"/>
      <c r="AS15"/>
      <c r="AT15"/>
      <c r="AU15"/>
    </row>
    <row r="16" spans="1:47" s="23" customFormat="1" x14ac:dyDescent="0.35">
      <c r="A16" s="5">
        <v>11</v>
      </c>
      <c r="B16" s="13" t="s">
        <v>77</v>
      </c>
      <c r="C16" s="5">
        <v>0</v>
      </c>
      <c r="D16" s="18">
        <v>0</v>
      </c>
      <c r="E16" s="18"/>
      <c r="F16" s="18">
        <v>0</v>
      </c>
      <c r="G16" s="18">
        <v>0</v>
      </c>
      <c r="H16" s="18"/>
      <c r="I16" s="18">
        <v>0</v>
      </c>
      <c r="J16" s="18">
        <v>0</v>
      </c>
      <c r="K16" s="18"/>
      <c r="L16" s="18">
        <v>0</v>
      </c>
      <c r="M16" s="18">
        <v>0</v>
      </c>
      <c r="N16" s="5"/>
      <c r="O16" s="18">
        <v>10</v>
      </c>
      <c r="P16" s="18">
        <v>16</v>
      </c>
      <c r="Q16" s="5"/>
      <c r="R16" s="18">
        <v>0</v>
      </c>
      <c r="S16" s="18">
        <v>0</v>
      </c>
      <c r="T16" s="5"/>
      <c r="U16" s="11">
        <f t="shared" si="2"/>
        <v>26</v>
      </c>
      <c r="V16" s="19">
        <f>+C16+F16+I16+L16+O16+R16+14</f>
        <v>24</v>
      </c>
      <c r="W16" s="16"/>
      <c r="X16" s="54">
        <v>0</v>
      </c>
      <c r="Y16" s="14">
        <v>0</v>
      </c>
      <c r="Z16" s="14"/>
      <c r="AA16" s="14"/>
      <c r="AB16" s="14"/>
      <c r="AC16" s="14"/>
      <c r="AD16" s="14"/>
      <c r="AE16" s="14"/>
      <c r="AF16" s="17"/>
      <c r="AG16" s="14"/>
      <c r="AH16" s="14"/>
      <c r="AI16" s="9">
        <f t="shared" si="0"/>
        <v>24</v>
      </c>
      <c r="AJ16" s="10"/>
      <c r="AK16" s="19">
        <f t="shared" si="1"/>
        <v>24</v>
      </c>
      <c r="AL16"/>
      <c r="AM16"/>
      <c r="AN16"/>
      <c r="AO16"/>
      <c r="AP16"/>
      <c r="AQ16"/>
      <c r="AR16"/>
      <c r="AS16"/>
      <c r="AT16"/>
      <c r="AU16"/>
    </row>
    <row r="17" spans="1:47" s="23" customFormat="1" x14ac:dyDescent="0.35">
      <c r="A17" s="5">
        <v>12</v>
      </c>
      <c r="B17" s="13" t="s">
        <v>197</v>
      </c>
      <c r="C17" s="5">
        <v>0</v>
      </c>
      <c r="D17" s="5">
        <v>0</v>
      </c>
      <c r="E17" s="5"/>
      <c r="F17" s="5">
        <v>0</v>
      </c>
      <c r="G17" s="5">
        <v>0</v>
      </c>
      <c r="H17" s="5"/>
      <c r="I17" s="18">
        <v>0</v>
      </c>
      <c r="J17" s="18">
        <v>0</v>
      </c>
      <c r="K17" s="5"/>
      <c r="L17" s="18">
        <v>0</v>
      </c>
      <c r="M17" s="18">
        <v>0</v>
      </c>
      <c r="N17" s="5"/>
      <c r="O17" s="18">
        <v>10</v>
      </c>
      <c r="P17" s="18">
        <v>14</v>
      </c>
      <c r="Q17" s="5"/>
      <c r="R17" s="18">
        <v>0</v>
      </c>
      <c r="S17" s="18">
        <v>0</v>
      </c>
      <c r="T17" s="5"/>
      <c r="U17" s="11">
        <f t="shared" si="2"/>
        <v>24</v>
      </c>
      <c r="V17" s="19">
        <f>+C17+F17+I17+L17+O17+R17+12</f>
        <v>22</v>
      </c>
      <c r="W17" s="16"/>
      <c r="X17" s="54">
        <v>0</v>
      </c>
      <c r="Y17" s="14">
        <v>0</v>
      </c>
      <c r="Z17" s="14"/>
      <c r="AA17" s="14"/>
      <c r="AB17" s="14"/>
      <c r="AC17" s="14"/>
      <c r="AD17" s="14"/>
      <c r="AE17" s="14"/>
      <c r="AF17" s="17"/>
      <c r="AG17" s="14"/>
      <c r="AH17" s="14"/>
      <c r="AI17" s="9">
        <f t="shared" ref="AI17:AI18" si="8">SUM(V17:AH17)</f>
        <v>22</v>
      </c>
      <c r="AJ17" s="10"/>
      <c r="AK17" s="19">
        <f t="shared" ref="AK17:AK18" si="9">+AI17-AJ17</f>
        <v>22</v>
      </c>
      <c r="AL17"/>
      <c r="AM17"/>
      <c r="AN17"/>
      <c r="AO17"/>
      <c r="AP17"/>
      <c r="AQ17"/>
      <c r="AR17"/>
      <c r="AS17"/>
      <c r="AT17"/>
      <c r="AU17"/>
    </row>
    <row r="18" spans="1:47" s="23" customFormat="1" x14ac:dyDescent="0.35">
      <c r="A18" s="5">
        <v>13</v>
      </c>
      <c r="B18" s="13" t="s">
        <v>198</v>
      </c>
      <c r="C18" s="5">
        <v>0</v>
      </c>
      <c r="D18" s="5">
        <v>0</v>
      </c>
      <c r="E18" s="5"/>
      <c r="F18" s="5">
        <v>0</v>
      </c>
      <c r="G18" s="5">
        <v>0</v>
      </c>
      <c r="H18" s="5"/>
      <c r="I18" s="18">
        <v>0</v>
      </c>
      <c r="J18" s="18">
        <v>0</v>
      </c>
      <c r="K18" s="5"/>
      <c r="L18" s="18">
        <v>0</v>
      </c>
      <c r="M18" s="18">
        <v>0</v>
      </c>
      <c r="N18" s="5"/>
      <c r="O18" s="18">
        <v>10</v>
      </c>
      <c r="P18" s="18">
        <v>10</v>
      </c>
      <c r="Q18" s="5"/>
      <c r="R18" s="18">
        <v>0</v>
      </c>
      <c r="S18" s="18">
        <v>0</v>
      </c>
      <c r="T18" s="5"/>
      <c r="U18" s="11">
        <f t="shared" si="2"/>
        <v>20</v>
      </c>
      <c r="V18" s="19">
        <f>+C18+F18+I18+L18+O18+R18+10</f>
        <v>20</v>
      </c>
      <c r="W18" s="16"/>
      <c r="X18" s="54">
        <v>0</v>
      </c>
      <c r="Y18" s="14">
        <v>0</v>
      </c>
      <c r="Z18" s="14"/>
      <c r="AA18" s="14"/>
      <c r="AB18" s="14"/>
      <c r="AC18" s="14"/>
      <c r="AD18" s="14"/>
      <c r="AE18" s="14"/>
      <c r="AF18" s="17"/>
      <c r="AG18" s="14"/>
      <c r="AH18" s="14"/>
      <c r="AI18" s="9">
        <f t="shared" si="8"/>
        <v>20</v>
      </c>
      <c r="AJ18" s="10"/>
      <c r="AK18" s="19">
        <f t="shared" si="9"/>
        <v>20</v>
      </c>
    </row>
    <row r="19" spans="1:47" s="23" customFormat="1" x14ac:dyDescent="0.35">
      <c r="A19" s="22"/>
      <c r="D19" s="22"/>
      <c r="E19" s="22"/>
      <c r="L19" s="15"/>
      <c r="M19" s="15"/>
      <c r="N19" s="15"/>
      <c r="O19" s="15"/>
      <c r="P19" s="15"/>
      <c r="Q19" s="15"/>
      <c r="R19" s="15"/>
      <c r="S19" s="15"/>
      <c r="T19" s="15"/>
      <c r="U19"/>
      <c r="V19"/>
      <c r="W19"/>
      <c r="X19"/>
      <c r="Y19"/>
      <c r="Z19"/>
      <c r="AA19"/>
      <c r="AB19"/>
      <c r="AC19"/>
      <c r="AD19"/>
      <c r="AE19"/>
      <c r="AF19" s="6"/>
      <c r="AG19" s="6"/>
      <c r="AH19" s="6"/>
      <c r="AI19"/>
      <c r="AJ19"/>
      <c r="AK19"/>
    </row>
    <row r="20" spans="1:47" s="23" customFormat="1" ht="15.5" x14ac:dyDescent="0.35">
      <c r="A20" s="22"/>
      <c r="B20" s="50"/>
      <c r="D20" s="22"/>
      <c r="E20" s="22"/>
      <c r="L20" s="15"/>
      <c r="M20" s="15"/>
      <c r="N20" s="15"/>
      <c r="O20" s="15"/>
      <c r="P20" s="15"/>
      <c r="Q20" s="15"/>
      <c r="R20" s="15"/>
      <c r="S20" s="15"/>
      <c r="T20" s="15"/>
      <c r="U20"/>
      <c r="V20"/>
      <c r="W20"/>
      <c r="X20"/>
      <c r="Y20"/>
      <c r="Z20"/>
      <c r="AA20"/>
      <c r="AB20"/>
      <c r="AC20"/>
      <c r="AD20"/>
      <c r="AE20"/>
      <c r="AF20" s="6"/>
      <c r="AG20" s="6"/>
      <c r="AH20" s="6"/>
      <c r="AI20"/>
      <c r="AJ20"/>
      <c r="AK20"/>
    </row>
    <row r="21" spans="1:47" s="23" customFormat="1" x14ac:dyDescent="0.35">
      <c r="A21" s="22"/>
      <c r="B21" s="6"/>
      <c r="D21" s="22"/>
      <c r="E21" s="22"/>
      <c r="L21" s="15"/>
      <c r="M21" s="15"/>
      <c r="N21" s="15"/>
      <c r="O21" s="15"/>
      <c r="P21" s="15"/>
      <c r="Q21" s="15"/>
      <c r="R21" s="15"/>
      <c r="S21" s="15"/>
      <c r="T21" s="15"/>
      <c r="U21"/>
      <c r="V21"/>
      <c r="W21"/>
      <c r="X21"/>
      <c r="Y21"/>
      <c r="Z21"/>
      <c r="AA21"/>
      <c r="AB21"/>
      <c r="AC21"/>
      <c r="AD21"/>
      <c r="AE21"/>
      <c r="AF21" s="6"/>
      <c r="AG21" s="6"/>
      <c r="AH21" s="6"/>
      <c r="AI21"/>
      <c r="AJ21"/>
      <c r="AK21"/>
    </row>
    <row r="22" spans="1:47" s="23" customFormat="1" x14ac:dyDescent="0.35">
      <c r="A22" s="22"/>
      <c r="B22" s="6"/>
      <c r="D22" s="22"/>
      <c r="E22" s="22"/>
      <c r="L22" s="15"/>
      <c r="M22" s="15"/>
      <c r="N22" s="15"/>
      <c r="O22" s="15"/>
      <c r="P22" s="15"/>
      <c r="Q22" s="15"/>
      <c r="R22" s="15"/>
      <c r="S22" s="15"/>
      <c r="T22" s="15"/>
      <c r="U22"/>
      <c r="V22"/>
      <c r="W22"/>
      <c r="X22"/>
      <c r="Y22"/>
      <c r="Z22"/>
      <c r="AA22"/>
      <c r="AB22"/>
      <c r="AC22"/>
      <c r="AD22"/>
      <c r="AE22"/>
      <c r="AF22" s="6"/>
      <c r="AG22" s="6"/>
      <c r="AH22" s="6"/>
      <c r="AI22"/>
      <c r="AJ22"/>
      <c r="AK22"/>
    </row>
    <row r="23" spans="1:47" s="23" customFormat="1" x14ac:dyDescent="0.35">
      <c r="A23" s="22"/>
      <c r="B23" s="49"/>
      <c r="D23" s="22"/>
      <c r="E23" s="22"/>
      <c r="L23" s="15"/>
      <c r="M23" s="15"/>
      <c r="N23" s="15"/>
      <c r="O23" s="15"/>
      <c r="P23" s="15"/>
      <c r="Q23" s="15"/>
      <c r="R23" s="15"/>
      <c r="S23" s="15"/>
      <c r="T23" s="15"/>
      <c r="U23"/>
      <c r="V23"/>
      <c r="W23"/>
      <c r="X23"/>
      <c r="Y23"/>
      <c r="Z23"/>
      <c r="AA23"/>
      <c r="AB23"/>
      <c r="AC23"/>
      <c r="AD23"/>
      <c r="AE23"/>
      <c r="AF23" s="6"/>
      <c r="AG23" s="6"/>
      <c r="AH23" s="6"/>
      <c r="AI23"/>
      <c r="AJ23"/>
      <c r="AK23"/>
    </row>
    <row r="24" spans="1:47" s="23" customFormat="1" x14ac:dyDescent="0.35">
      <c r="A24" s="22"/>
      <c r="B24" s="49"/>
      <c r="D24" s="22"/>
      <c r="E24" s="22"/>
      <c r="L24" s="15"/>
      <c r="M24" s="15"/>
      <c r="N24" s="15"/>
      <c r="O24" s="15"/>
      <c r="P24" s="15"/>
      <c r="Q24" s="15"/>
      <c r="R24" s="15"/>
      <c r="S24" s="15"/>
      <c r="T24" s="15"/>
      <c r="U24"/>
      <c r="V24"/>
      <c r="W24"/>
      <c r="X24"/>
      <c r="Y24"/>
      <c r="Z24"/>
      <c r="AA24"/>
      <c r="AB24"/>
      <c r="AC24"/>
      <c r="AD24"/>
      <c r="AE24"/>
      <c r="AF24" s="6"/>
      <c r="AG24" s="6"/>
      <c r="AH24" s="6"/>
      <c r="AI24"/>
      <c r="AJ24"/>
      <c r="AK24"/>
    </row>
    <row r="25" spans="1:47" s="23" customFormat="1" x14ac:dyDescent="0.35">
      <c r="A25" s="22"/>
      <c r="B25" s="49"/>
      <c r="D25" s="22"/>
      <c r="E25" s="22"/>
      <c r="L25" s="15"/>
      <c r="M25" s="15"/>
      <c r="N25" s="15"/>
      <c r="O25" s="15"/>
      <c r="P25" s="15"/>
      <c r="Q25" s="15"/>
      <c r="R25" s="15"/>
      <c r="S25" s="15"/>
      <c r="T25" s="15"/>
      <c r="U25"/>
      <c r="V25"/>
      <c r="W25"/>
      <c r="X25"/>
      <c r="Y25"/>
      <c r="Z25"/>
      <c r="AA25"/>
      <c r="AB25"/>
      <c r="AC25"/>
      <c r="AD25"/>
      <c r="AE25"/>
      <c r="AF25" s="6"/>
      <c r="AG25" s="6"/>
      <c r="AH25" s="6"/>
      <c r="AI25"/>
      <c r="AJ25"/>
      <c r="AK25"/>
    </row>
    <row r="26" spans="1:47" s="23" customFormat="1" x14ac:dyDescent="0.35">
      <c r="A26" s="22"/>
      <c r="D26" s="22"/>
      <c r="E26" s="22"/>
      <c r="L26" s="15"/>
      <c r="M26" s="15"/>
      <c r="N26" s="15"/>
      <c r="O26" s="15"/>
      <c r="P26" s="15"/>
      <c r="Q26" s="15"/>
      <c r="R26" s="15"/>
      <c r="S26" s="15"/>
      <c r="T26" s="15"/>
      <c r="U26"/>
      <c r="V26"/>
      <c r="W26"/>
      <c r="X26"/>
      <c r="Y26"/>
      <c r="Z26"/>
      <c r="AA26"/>
      <c r="AB26"/>
      <c r="AC26"/>
      <c r="AD26"/>
      <c r="AE26"/>
      <c r="AF26" s="6"/>
      <c r="AG26" s="6"/>
      <c r="AH26" s="6"/>
      <c r="AI26"/>
      <c r="AJ26"/>
      <c r="AK26"/>
    </row>
    <row r="27" spans="1:47" s="23" customFormat="1" x14ac:dyDescent="0.35">
      <c r="A27" s="22"/>
      <c r="D27" s="22"/>
      <c r="E27" s="22"/>
      <c r="L27" s="15"/>
      <c r="M27" s="15"/>
      <c r="N27" s="15"/>
      <c r="O27" s="15"/>
      <c r="P27" s="15"/>
      <c r="Q27" s="15"/>
      <c r="R27" s="15"/>
      <c r="S27" s="15"/>
      <c r="T27" s="15"/>
      <c r="U27"/>
      <c r="V27"/>
      <c r="W27"/>
      <c r="X27"/>
      <c r="Y27"/>
      <c r="Z27"/>
      <c r="AA27"/>
      <c r="AB27"/>
      <c r="AC27"/>
      <c r="AD27"/>
      <c r="AE27"/>
      <c r="AF27" s="6"/>
      <c r="AG27" s="6"/>
      <c r="AH27" s="6"/>
      <c r="AI27"/>
      <c r="AJ27"/>
      <c r="AK27"/>
    </row>
    <row r="28" spans="1:47" s="23" customFormat="1" x14ac:dyDescent="0.35">
      <c r="A28" s="22"/>
      <c r="D28" s="22"/>
      <c r="E28" s="22"/>
      <c r="L28" s="15"/>
      <c r="M28" s="15"/>
      <c r="N28" s="15"/>
      <c r="O28" s="15"/>
      <c r="P28" s="15"/>
      <c r="Q28" s="15"/>
      <c r="R28" s="15"/>
      <c r="S28" s="15"/>
      <c r="T28" s="15"/>
      <c r="U28"/>
      <c r="V28"/>
      <c r="W28"/>
      <c r="X28"/>
      <c r="Y28"/>
      <c r="Z28"/>
      <c r="AA28"/>
      <c r="AB28"/>
      <c r="AC28"/>
      <c r="AD28"/>
      <c r="AE28"/>
      <c r="AF28" s="6"/>
      <c r="AG28" s="6"/>
      <c r="AH28" s="6"/>
      <c r="AI28"/>
      <c r="AJ28"/>
      <c r="AK28"/>
    </row>
    <row r="29" spans="1:47" s="23" customFormat="1" x14ac:dyDescent="0.35">
      <c r="A29" s="22"/>
      <c r="D29" s="22"/>
      <c r="E29" s="22"/>
      <c r="L29" s="15"/>
      <c r="M29" s="15"/>
      <c r="N29" s="15"/>
      <c r="O29" s="15"/>
      <c r="P29" s="15"/>
      <c r="Q29" s="15"/>
      <c r="R29" s="15"/>
      <c r="S29" s="15"/>
      <c r="T29" s="15"/>
      <c r="U29"/>
      <c r="V29"/>
      <c r="W29"/>
      <c r="X29"/>
      <c r="Y29"/>
      <c r="Z29"/>
      <c r="AA29"/>
      <c r="AB29"/>
      <c r="AC29"/>
      <c r="AD29"/>
      <c r="AE29"/>
      <c r="AF29" s="6"/>
      <c r="AG29" s="6"/>
      <c r="AH29" s="6"/>
      <c r="AI29"/>
      <c r="AJ29"/>
      <c r="AK29"/>
    </row>
    <row r="30" spans="1:47" s="23" customFormat="1" x14ac:dyDescent="0.35">
      <c r="A30" s="22"/>
      <c r="D30" s="22"/>
      <c r="E30" s="22"/>
      <c r="L30" s="15"/>
      <c r="M30" s="15"/>
      <c r="N30" s="15"/>
      <c r="O30" s="15"/>
      <c r="P30" s="15"/>
      <c r="Q30" s="15"/>
      <c r="R30" s="15"/>
      <c r="S30" s="15"/>
      <c r="T30" s="15"/>
      <c r="U30"/>
      <c r="V30"/>
      <c r="W30"/>
      <c r="X30"/>
      <c r="Y30"/>
      <c r="Z30"/>
      <c r="AA30"/>
      <c r="AB30"/>
      <c r="AC30"/>
      <c r="AD30"/>
      <c r="AE30"/>
      <c r="AF30" s="6"/>
      <c r="AG30" s="6"/>
      <c r="AH30" s="6"/>
      <c r="AI30"/>
      <c r="AJ30"/>
      <c r="AK30"/>
    </row>
    <row r="31" spans="1:47" s="23" customFormat="1" x14ac:dyDescent="0.35">
      <c r="A31" s="22"/>
      <c r="D31" s="22"/>
      <c r="E31" s="22"/>
      <c r="L31" s="15"/>
      <c r="M31" s="15"/>
      <c r="N31" s="15"/>
      <c r="O31" s="15"/>
      <c r="P31" s="15"/>
      <c r="Q31" s="15"/>
      <c r="R31" s="15"/>
      <c r="S31" s="15"/>
      <c r="T31" s="15"/>
      <c r="U31"/>
      <c r="V31"/>
      <c r="W31"/>
      <c r="X31"/>
      <c r="Y31"/>
      <c r="Z31"/>
      <c r="AA31"/>
      <c r="AB31"/>
      <c r="AC31"/>
      <c r="AD31"/>
      <c r="AE31"/>
      <c r="AF31" s="6"/>
      <c r="AG31" s="6"/>
      <c r="AH31" s="6"/>
      <c r="AI31"/>
      <c r="AJ31"/>
      <c r="AK31"/>
    </row>
    <row r="32" spans="1:47" s="23" customFormat="1" x14ac:dyDescent="0.35">
      <c r="A32" s="22"/>
      <c r="D32" s="22"/>
      <c r="E32" s="22"/>
      <c r="L32" s="15"/>
      <c r="M32" s="15"/>
      <c r="N32" s="15"/>
      <c r="O32" s="15"/>
      <c r="P32" s="15"/>
      <c r="Q32" s="15"/>
      <c r="R32" s="15"/>
      <c r="S32" s="15"/>
      <c r="T32" s="15"/>
      <c r="U32"/>
      <c r="V32"/>
      <c r="W32"/>
      <c r="X32"/>
      <c r="Y32"/>
      <c r="Z32"/>
      <c r="AA32"/>
      <c r="AB32"/>
      <c r="AC32"/>
      <c r="AD32"/>
      <c r="AE32"/>
      <c r="AF32" s="6"/>
      <c r="AG32" s="6"/>
      <c r="AH32" s="6"/>
      <c r="AI32"/>
      <c r="AJ32"/>
      <c r="AK32"/>
    </row>
    <row r="33" spans="1:37" s="23" customFormat="1" x14ac:dyDescent="0.35">
      <c r="A33" s="22"/>
      <c r="D33" s="22"/>
      <c r="E33" s="22"/>
      <c r="L33" s="15"/>
      <c r="M33" s="15"/>
      <c r="N33" s="15"/>
      <c r="O33" s="15"/>
      <c r="P33" s="15"/>
      <c r="Q33" s="15"/>
      <c r="R33" s="15"/>
      <c r="S33" s="15"/>
      <c r="T33" s="15"/>
      <c r="U33"/>
      <c r="V33"/>
      <c r="W33"/>
      <c r="X33"/>
      <c r="Y33"/>
      <c r="Z33"/>
      <c r="AA33"/>
      <c r="AB33"/>
      <c r="AC33"/>
      <c r="AD33"/>
      <c r="AE33"/>
      <c r="AF33" s="6"/>
      <c r="AG33" s="6"/>
      <c r="AH33" s="6"/>
      <c r="AI33"/>
      <c r="AJ33"/>
      <c r="AK33"/>
    </row>
    <row r="34" spans="1:37" s="23" customFormat="1" x14ac:dyDescent="0.35">
      <c r="A34" s="22"/>
      <c r="D34" s="22"/>
      <c r="E34" s="22"/>
      <c r="L34" s="15"/>
      <c r="M34" s="15"/>
      <c r="N34" s="15"/>
      <c r="O34" s="15"/>
      <c r="P34" s="15"/>
      <c r="Q34" s="15"/>
      <c r="R34" s="15"/>
      <c r="S34" s="15"/>
      <c r="T34" s="15"/>
      <c r="U34"/>
      <c r="V34"/>
      <c r="W34"/>
      <c r="X34"/>
      <c r="Y34"/>
      <c r="Z34"/>
      <c r="AA34"/>
      <c r="AB34"/>
      <c r="AC34"/>
      <c r="AD34"/>
      <c r="AE34"/>
      <c r="AF34" s="6"/>
      <c r="AG34" s="6"/>
      <c r="AH34" s="6"/>
      <c r="AI34"/>
      <c r="AJ34"/>
      <c r="AK34"/>
    </row>
  </sheetData>
  <sortState xmlns:xlrd2="http://schemas.microsoft.com/office/spreadsheetml/2017/richdata2" ref="B6:AK18">
    <sortCondition descending="1" ref="AK6:AK18"/>
  </sortState>
  <mergeCells count="10">
    <mergeCell ref="A1:B1"/>
    <mergeCell ref="AA1:AH1"/>
    <mergeCell ref="A2:B2"/>
    <mergeCell ref="AG4:AH4"/>
    <mergeCell ref="A3:B3"/>
    <mergeCell ref="AA3:AH3"/>
    <mergeCell ref="A4:B4"/>
    <mergeCell ref="AA4:AB4"/>
    <mergeCell ref="AC4:AD4"/>
    <mergeCell ref="AE4:AF4"/>
  </mergeCells>
  <pageMargins left="0.7" right="0.7" top="0.75" bottom="0.75" header="0.3" footer="0.3"/>
  <pageSetup orientation="portrait" r:id="rId1"/>
  <ignoredErrors>
    <ignoredError sqref="V10 V8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24"/>
  <sheetViews>
    <sheetView zoomScale="70" zoomScaleNormal="70" workbookViewId="0">
      <selection sqref="A1:B1"/>
    </sheetView>
  </sheetViews>
  <sheetFormatPr defaultColWidth="11.453125" defaultRowHeight="14.5" x14ac:dyDescent="0.35"/>
  <cols>
    <col min="1" max="1" width="5.1796875" style="15" bestFit="1" customWidth="1"/>
    <col min="2" max="2" width="38.7265625" customWidth="1"/>
    <col min="3" max="3" width="3.54296875" customWidth="1"/>
    <col min="4" max="5" width="3.1796875" style="15" customWidth="1"/>
    <col min="6" max="6" width="3.26953125" customWidth="1"/>
    <col min="7" max="11" width="3.7265625" customWidth="1"/>
    <col min="12" max="20" width="3.7265625" style="15" customWidth="1"/>
    <col min="21" max="21" width="4.453125" customWidth="1"/>
    <col min="22" max="22" width="7.81640625" customWidth="1"/>
    <col min="23" max="23" width="2.90625" customWidth="1"/>
    <col min="24" max="25" width="5.453125" customWidth="1"/>
    <col min="26" max="26" width="2.1796875" customWidth="1"/>
    <col min="27" max="27" width="5.453125" customWidth="1"/>
    <col min="28" max="28" width="4.7265625" bestFit="1" customWidth="1"/>
    <col min="29" max="29" width="5" bestFit="1" customWidth="1"/>
    <col min="30" max="30" width="4.7265625" bestFit="1" customWidth="1"/>
    <col min="31" max="31" width="4.81640625" bestFit="1" customWidth="1"/>
    <col min="32" max="32" width="4.7265625" style="6" bestFit="1" customWidth="1"/>
    <col min="33" max="34" width="4.7265625" style="6" customWidth="1"/>
    <col min="35" max="35" width="10.1796875" bestFit="1" customWidth="1"/>
  </cols>
  <sheetData>
    <row r="1" spans="1:39" s="1" customFormat="1" x14ac:dyDescent="0.35">
      <c r="A1" s="55"/>
      <c r="B1" s="56"/>
      <c r="C1" s="24"/>
      <c r="D1" s="24"/>
      <c r="E1" s="24"/>
      <c r="F1" s="27"/>
      <c r="G1" s="33"/>
      <c r="H1" s="33"/>
      <c r="I1" s="42"/>
      <c r="J1" s="42"/>
      <c r="K1" s="42"/>
      <c r="L1" s="46"/>
      <c r="M1" s="33"/>
      <c r="N1" s="33"/>
      <c r="O1" s="42"/>
      <c r="P1" s="42"/>
      <c r="Q1" s="42"/>
      <c r="R1" s="44"/>
      <c r="S1" s="33"/>
      <c r="T1" s="33"/>
      <c r="U1" s="8"/>
      <c r="V1" s="8"/>
      <c r="W1" s="8"/>
      <c r="X1" s="33"/>
      <c r="Y1" s="33"/>
      <c r="Z1" s="33"/>
      <c r="AA1" s="56"/>
      <c r="AB1" s="56"/>
      <c r="AC1" s="56"/>
      <c r="AD1" s="56"/>
      <c r="AE1" s="56"/>
      <c r="AF1" s="56"/>
      <c r="AG1" s="56"/>
      <c r="AH1" s="56"/>
    </row>
    <row r="2" spans="1:39" s="1" customFormat="1" x14ac:dyDescent="0.35">
      <c r="A2" s="57"/>
      <c r="B2" s="58"/>
      <c r="C2" s="25"/>
      <c r="D2" s="25"/>
      <c r="E2" s="25"/>
      <c r="F2" s="28"/>
      <c r="G2" s="33"/>
      <c r="H2" s="33"/>
      <c r="I2" s="42"/>
      <c r="J2" s="42"/>
      <c r="K2" s="42"/>
      <c r="L2" s="47"/>
      <c r="M2" s="33"/>
      <c r="N2" s="33"/>
      <c r="O2" s="42"/>
      <c r="P2" s="42"/>
      <c r="Q2" s="42"/>
      <c r="R2" s="45"/>
      <c r="S2" s="33"/>
      <c r="T2" s="33"/>
      <c r="U2" s="8"/>
      <c r="V2" s="29"/>
      <c r="W2" s="29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12"/>
    </row>
    <row r="3" spans="1:39" s="1" customFormat="1" x14ac:dyDescent="0.35">
      <c r="A3" s="55"/>
      <c r="B3" s="59"/>
      <c r="C3" s="30" t="s">
        <v>91</v>
      </c>
      <c r="D3" s="34"/>
      <c r="E3" s="34"/>
      <c r="F3" s="31" t="s">
        <v>91</v>
      </c>
      <c r="G3" s="35"/>
      <c r="H3" s="35"/>
      <c r="I3" s="26" t="s">
        <v>121</v>
      </c>
      <c r="J3" s="24"/>
      <c r="K3" s="24"/>
      <c r="L3" s="32" t="s">
        <v>121</v>
      </c>
      <c r="M3" s="46"/>
      <c r="N3" s="46"/>
      <c r="O3" s="30" t="s">
        <v>91</v>
      </c>
      <c r="P3" s="24"/>
      <c r="Q3" s="24"/>
      <c r="R3" s="31" t="s">
        <v>91</v>
      </c>
      <c r="S3" s="44"/>
      <c r="T3" s="44"/>
      <c r="U3" s="52"/>
      <c r="V3" s="8" t="s">
        <v>95</v>
      </c>
      <c r="W3" s="8"/>
      <c r="X3" s="31" t="s">
        <v>91</v>
      </c>
      <c r="Y3" s="51"/>
      <c r="Z3" s="51"/>
      <c r="AA3" s="56" t="s">
        <v>209</v>
      </c>
      <c r="AB3" s="56"/>
      <c r="AC3" s="56"/>
      <c r="AD3" s="56"/>
      <c r="AE3" s="56"/>
      <c r="AF3" s="56"/>
      <c r="AG3" s="56"/>
      <c r="AH3" s="56"/>
      <c r="AI3" s="8"/>
    </row>
    <row r="4" spans="1:39" s="1" customFormat="1" x14ac:dyDescent="0.35">
      <c r="A4" s="55" t="s">
        <v>119</v>
      </c>
      <c r="B4" s="59"/>
      <c r="C4" s="26" t="s">
        <v>92</v>
      </c>
      <c r="D4" s="24"/>
      <c r="E4" s="24"/>
      <c r="F4" s="32" t="s">
        <v>96</v>
      </c>
      <c r="G4" s="33"/>
      <c r="H4" s="33"/>
      <c r="I4" s="43" t="s">
        <v>204</v>
      </c>
      <c r="J4" s="24"/>
      <c r="K4" s="24"/>
      <c r="L4" s="32" t="s">
        <v>205</v>
      </c>
      <c r="M4" s="51"/>
      <c r="N4" s="51"/>
      <c r="O4" s="26" t="s">
        <v>123</v>
      </c>
      <c r="P4" s="24"/>
      <c r="Q4" s="24"/>
      <c r="R4" s="32" t="s">
        <v>203</v>
      </c>
      <c r="S4" s="44"/>
      <c r="T4" s="44"/>
      <c r="U4" s="8"/>
      <c r="V4" s="8" t="s">
        <v>11</v>
      </c>
      <c r="W4" s="8"/>
      <c r="X4" s="32" t="s">
        <v>210</v>
      </c>
      <c r="Y4" s="51"/>
      <c r="Z4" s="51"/>
      <c r="AA4" s="56" t="s">
        <v>10</v>
      </c>
      <c r="AB4" s="56"/>
      <c r="AC4" s="56" t="s">
        <v>5</v>
      </c>
      <c r="AD4" s="56"/>
      <c r="AE4" s="56" t="s">
        <v>6</v>
      </c>
      <c r="AF4" s="56"/>
      <c r="AG4" s="56" t="s">
        <v>7</v>
      </c>
      <c r="AH4" s="56"/>
      <c r="AI4" s="8"/>
    </row>
    <row r="5" spans="1:39" s="3" customFormat="1" x14ac:dyDescent="0.35">
      <c r="A5" s="2" t="s">
        <v>0</v>
      </c>
      <c r="B5" s="7" t="s">
        <v>1</v>
      </c>
      <c r="C5" s="2" t="s">
        <v>3</v>
      </c>
      <c r="D5" s="2" t="s">
        <v>4</v>
      </c>
      <c r="E5" s="2"/>
      <c r="F5" s="2" t="s">
        <v>3</v>
      </c>
      <c r="G5" s="2" t="s">
        <v>4</v>
      </c>
      <c r="H5" s="2"/>
      <c r="I5" s="2" t="s">
        <v>3</v>
      </c>
      <c r="J5" s="2" t="s">
        <v>4</v>
      </c>
      <c r="K5" s="2"/>
      <c r="L5" s="2" t="s">
        <v>3</v>
      </c>
      <c r="M5" s="2" t="s">
        <v>4</v>
      </c>
      <c r="N5" s="2"/>
      <c r="O5" s="2" t="s">
        <v>3</v>
      </c>
      <c r="P5" s="2" t="s">
        <v>4</v>
      </c>
      <c r="Q5" s="2"/>
      <c r="R5" s="2" t="s">
        <v>3</v>
      </c>
      <c r="S5" s="2" t="s">
        <v>4</v>
      </c>
      <c r="T5" s="2"/>
      <c r="U5" s="2"/>
      <c r="V5" s="2" t="s">
        <v>2</v>
      </c>
      <c r="W5" s="2"/>
      <c r="X5" s="2" t="s">
        <v>3</v>
      </c>
      <c r="Y5" s="2" t="s">
        <v>4</v>
      </c>
      <c r="Z5" s="2"/>
      <c r="AA5" s="2" t="s">
        <v>3</v>
      </c>
      <c r="AB5" s="2" t="s">
        <v>4</v>
      </c>
      <c r="AC5" s="2" t="s">
        <v>3</v>
      </c>
      <c r="AD5" s="2" t="s">
        <v>4</v>
      </c>
      <c r="AE5" s="2" t="s">
        <v>3</v>
      </c>
      <c r="AF5" s="2" t="s">
        <v>4</v>
      </c>
      <c r="AG5" s="2" t="s">
        <v>3</v>
      </c>
      <c r="AH5" s="2" t="s">
        <v>4</v>
      </c>
      <c r="AI5" s="2" t="s">
        <v>8</v>
      </c>
      <c r="AJ5" s="10" t="s">
        <v>9</v>
      </c>
      <c r="AK5" s="10" t="s">
        <v>2</v>
      </c>
    </row>
    <row r="6" spans="1:39" x14ac:dyDescent="0.35">
      <c r="A6" s="5">
        <v>1</v>
      </c>
      <c r="B6" s="13" t="s">
        <v>88</v>
      </c>
      <c r="C6" s="5">
        <v>0</v>
      </c>
      <c r="D6" s="5">
        <v>0</v>
      </c>
      <c r="E6" s="5"/>
      <c r="F6" s="5">
        <v>10</v>
      </c>
      <c r="G6" s="18">
        <v>30</v>
      </c>
      <c r="H6" s="18"/>
      <c r="I6" s="18">
        <v>10</v>
      </c>
      <c r="J6" s="18">
        <v>25</v>
      </c>
      <c r="K6" s="39"/>
      <c r="L6" s="18">
        <v>10</v>
      </c>
      <c r="M6" s="18">
        <v>25</v>
      </c>
      <c r="N6" s="5"/>
      <c r="O6" s="18">
        <v>10</v>
      </c>
      <c r="P6" s="18">
        <v>25</v>
      </c>
      <c r="Q6" s="5"/>
      <c r="R6" s="18">
        <v>10</v>
      </c>
      <c r="S6" s="18">
        <v>25</v>
      </c>
      <c r="T6" s="5"/>
      <c r="U6" s="11">
        <f t="shared" ref="U6:U7" si="0">SUM(C6:T6)</f>
        <v>180</v>
      </c>
      <c r="V6" s="19">
        <f>+C6+F6+I6+L6+O6+R6+40</f>
        <v>90</v>
      </c>
      <c r="W6" s="16"/>
      <c r="X6" s="54">
        <v>10</v>
      </c>
      <c r="Y6" s="14">
        <v>25</v>
      </c>
      <c r="Z6" s="14"/>
      <c r="AA6" s="14"/>
      <c r="AB6" s="14"/>
      <c r="AC6" s="14"/>
      <c r="AD6" s="17"/>
      <c r="AE6" s="14"/>
      <c r="AF6" s="14"/>
      <c r="AG6" s="14"/>
      <c r="AH6" s="14"/>
      <c r="AI6" s="9">
        <f t="shared" ref="AI6:AI7" si="1">SUM(V6:AH6)</f>
        <v>125</v>
      </c>
      <c r="AJ6" s="10"/>
      <c r="AK6" s="19">
        <f t="shared" ref="AK6:AK7" si="2">+AI6-AJ6</f>
        <v>125</v>
      </c>
    </row>
    <row r="7" spans="1:39" x14ac:dyDescent="0.35">
      <c r="A7" s="5">
        <v>2</v>
      </c>
      <c r="B7" s="36" t="s">
        <v>116</v>
      </c>
      <c r="C7" s="18">
        <v>0</v>
      </c>
      <c r="D7" s="18">
        <v>0</v>
      </c>
      <c r="E7" s="18"/>
      <c r="F7" s="18">
        <v>10</v>
      </c>
      <c r="G7" s="18">
        <v>25</v>
      </c>
      <c r="H7" s="18"/>
      <c r="I7" s="18">
        <v>10</v>
      </c>
      <c r="J7" s="18">
        <v>30</v>
      </c>
      <c r="K7" s="39"/>
      <c r="L7" s="18">
        <v>10</v>
      </c>
      <c r="M7" s="18">
        <v>30</v>
      </c>
      <c r="N7" s="18"/>
      <c r="O7" s="18">
        <v>10</v>
      </c>
      <c r="P7" s="18">
        <v>12</v>
      </c>
      <c r="Q7" s="18"/>
      <c r="R7" s="18">
        <v>0</v>
      </c>
      <c r="S7" s="18">
        <v>0</v>
      </c>
      <c r="T7" s="18"/>
      <c r="U7" s="11">
        <f t="shared" si="0"/>
        <v>137</v>
      </c>
      <c r="V7" s="19">
        <f>+C7+F7+I7+L7+O7+R7+32</f>
        <v>72</v>
      </c>
      <c r="W7" s="16"/>
      <c r="X7" s="54">
        <v>10</v>
      </c>
      <c r="Y7" s="14">
        <v>30</v>
      </c>
      <c r="Z7" s="14"/>
      <c r="AA7" s="14"/>
      <c r="AB7" s="14"/>
      <c r="AC7" s="14"/>
      <c r="AD7" s="14"/>
      <c r="AE7" s="14"/>
      <c r="AF7" s="17"/>
      <c r="AG7" s="14"/>
      <c r="AH7" s="14"/>
      <c r="AI7" s="9">
        <f t="shared" si="1"/>
        <v>112</v>
      </c>
      <c r="AJ7" s="10"/>
      <c r="AK7" s="19">
        <f t="shared" si="2"/>
        <v>112</v>
      </c>
    </row>
    <row r="8" spans="1:39" x14ac:dyDescent="0.35">
      <c r="A8" s="5">
        <v>3</v>
      </c>
      <c r="B8" s="13" t="s">
        <v>89</v>
      </c>
      <c r="C8" s="5">
        <v>10</v>
      </c>
      <c r="D8" s="5">
        <v>20</v>
      </c>
      <c r="E8" s="5"/>
      <c r="F8" s="5">
        <v>10</v>
      </c>
      <c r="G8" s="18">
        <v>22</v>
      </c>
      <c r="H8" s="18"/>
      <c r="I8" s="18">
        <v>10</v>
      </c>
      <c r="J8" s="18">
        <v>22</v>
      </c>
      <c r="K8" s="39"/>
      <c r="L8" s="18">
        <v>10</v>
      </c>
      <c r="M8" s="18">
        <v>22</v>
      </c>
      <c r="N8" s="18"/>
      <c r="O8" s="18">
        <v>10</v>
      </c>
      <c r="P8" s="18">
        <v>10</v>
      </c>
      <c r="Q8" s="18"/>
      <c r="R8" s="18">
        <v>0</v>
      </c>
      <c r="S8" s="18">
        <v>0</v>
      </c>
      <c r="T8" s="18"/>
      <c r="U8" s="11">
        <f>SUM(C8:T8)</f>
        <v>146</v>
      </c>
      <c r="V8" s="19">
        <f>+C8+F8+I8+L8+O8+R8+36</f>
        <v>86</v>
      </c>
      <c r="W8" s="16"/>
      <c r="X8" s="54">
        <v>0</v>
      </c>
      <c r="Y8" s="14">
        <v>0</v>
      </c>
      <c r="Z8" s="14"/>
      <c r="AA8" s="14"/>
      <c r="AB8" s="14"/>
      <c r="AC8" s="14"/>
      <c r="AD8" s="14"/>
      <c r="AE8" s="14"/>
      <c r="AF8" s="17"/>
      <c r="AG8" s="14"/>
      <c r="AH8" s="14"/>
      <c r="AI8" s="9">
        <f t="shared" ref="AI8" si="3">SUM(V8:AH8)</f>
        <v>86</v>
      </c>
      <c r="AJ8" s="10"/>
      <c r="AK8" s="19">
        <f t="shared" ref="AK8" si="4">+AI8-AJ8</f>
        <v>86</v>
      </c>
      <c r="AL8" s="1"/>
      <c r="AM8" s="1"/>
    </row>
    <row r="9" spans="1:39" x14ac:dyDescent="0.35">
      <c r="A9" s="5">
        <v>4</v>
      </c>
      <c r="B9" s="13" t="s">
        <v>86</v>
      </c>
      <c r="C9" s="5">
        <v>10</v>
      </c>
      <c r="D9" s="5">
        <v>25</v>
      </c>
      <c r="E9" s="5"/>
      <c r="F9" s="5">
        <v>0</v>
      </c>
      <c r="G9" s="18">
        <v>0</v>
      </c>
      <c r="H9" s="18"/>
      <c r="I9" s="18">
        <v>0</v>
      </c>
      <c r="J9" s="18">
        <v>0</v>
      </c>
      <c r="K9" s="39"/>
      <c r="L9" s="18">
        <v>0</v>
      </c>
      <c r="M9" s="18">
        <v>0</v>
      </c>
      <c r="N9" s="18"/>
      <c r="O9" s="18">
        <v>0</v>
      </c>
      <c r="P9" s="18">
        <v>0</v>
      </c>
      <c r="Q9" s="18"/>
      <c r="R9" s="18">
        <v>10</v>
      </c>
      <c r="S9" s="18">
        <v>30</v>
      </c>
      <c r="T9" s="18"/>
      <c r="U9" s="11">
        <f t="shared" ref="U9" si="5">SUM(C9:T9)</f>
        <v>75</v>
      </c>
      <c r="V9" s="19">
        <f>+C9+F9+I9+L9+O9+R9+28</f>
        <v>48</v>
      </c>
      <c r="W9" s="16"/>
      <c r="X9" s="54">
        <v>0</v>
      </c>
      <c r="Y9" s="14">
        <v>0</v>
      </c>
      <c r="Z9" s="14"/>
      <c r="AA9" s="14"/>
      <c r="AB9" s="14"/>
      <c r="AC9" s="14"/>
      <c r="AD9" s="14"/>
      <c r="AE9" s="14"/>
      <c r="AF9" s="17"/>
      <c r="AG9" s="14"/>
      <c r="AH9" s="14"/>
      <c r="AI9" s="9">
        <f t="shared" ref="AI9" si="6">SUM(V9:AH9)</f>
        <v>48</v>
      </c>
      <c r="AJ9" s="10"/>
      <c r="AK9" s="19">
        <f t="shared" ref="AK9" si="7">+AI9-AJ9</f>
        <v>48</v>
      </c>
    </row>
    <row r="10" spans="1:39" x14ac:dyDescent="0.35">
      <c r="A10" s="5">
        <v>5</v>
      </c>
      <c r="B10" s="13" t="s">
        <v>87</v>
      </c>
      <c r="C10" s="5">
        <v>10</v>
      </c>
      <c r="D10" s="5">
        <v>30</v>
      </c>
      <c r="E10" s="5"/>
      <c r="F10" s="5">
        <v>0</v>
      </c>
      <c r="G10" s="18">
        <v>0</v>
      </c>
      <c r="H10" s="18"/>
      <c r="I10" s="18">
        <v>0</v>
      </c>
      <c r="J10" s="18">
        <v>0</v>
      </c>
      <c r="K10" s="39"/>
      <c r="L10" s="18">
        <v>0</v>
      </c>
      <c r="M10" s="18">
        <v>0</v>
      </c>
      <c r="N10" s="18"/>
      <c r="O10" s="18">
        <v>10</v>
      </c>
      <c r="P10" s="18">
        <v>20</v>
      </c>
      <c r="Q10" s="18"/>
      <c r="R10" s="18">
        <v>0</v>
      </c>
      <c r="S10" s="18">
        <v>0</v>
      </c>
      <c r="T10" s="18"/>
      <c r="U10" s="11">
        <f t="shared" ref="U10:U17" si="8">SUM(C10:T10)</f>
        <v>70</v>
      </c>
      <c r="V10" s="19">
        <f>+C10+F10+I10+L10+O10+R10+24</f>
        <v>44</v>
      </c>
      <c r="W10" s="16"/>
      <c r="X10" s="54">
        <v>0</v>
      </c>
      <c r="Y10" s="14">
        <v>0</v>
      </c>
      <c r="Z10" s="14"/>
      <c r="AA10" s="14"/>
      <c r="AB10" s="14"/>
      <c r="AC10" s="14"/>
      <c r="AD10" s="14"/>
      <c r="AE10" s="14"/>
      <c r="AF10" s="17"/>
      <c r="AG10" s="14"/>
      <c r="AH10" s="14"/>
      <c r="AI10" s="9">
        <f t="shared" ref="AI10:AI17" si="9">SUM(V10:AH10)</f>
        <v>44</v>
      </c>
      <c r="AJ10" s="10"/>
      <c r="AK10" s="19">
        <f t="shared" ref="AK10:AK17" si="10">+AI10-AJ10</f>
        <v>44</v>
      </c>
    </row>
    <row r="11" spans="1:39" x14ac:dyDescent="0.35">
      <c r="A11" s="5">
        <v>6</v>
      </c>
      <c r="B11" s="13" t="s">
        <v>83</v>
      </c>
      <c r="C11" s="5">
        <v>10</v>
      </c>
      <c r="D11" s="5">
        <v>22</v>
      </c>
      <c r="E11" s="5"/>
      <c r="F11" s="5">
        <v>0</v>
      </c>
      <c r="G11" s="18">
        <v>0</v>
      </c>
      <c r="H11" s="18"/>
      <c r="I11" s="18">
        <v>10</v>
      </c>
      <c r="J11" s="18">
        <v>20</v>
      </c>
      <c r="K11" s="39"/>
      <c r="L11" s="18">
        <v>0</v>
      </c>
      <c r="M11" s="18">
        <v>0</v>
      </c>
      <c r="N11" s="18"/>
      <c r="O11" s="18">
        <v>0</v>
      </c>
      <c r="P11" s="18">
        <v>0</v>
      </c>
      <c r="Q11" s="18"/>
      <c r="R11" s="18">
        <v>0</v>
      </c>
      <c r="S11" s="18">
        <v>0</v>
      </c>
      <c r="T11" s="18"/>
      <c r="U11" s="11">
        <f t="shared" si="8"/>
        <v>62</v>
      </c>
      <c r="V11" s="19">
        <f>+C11+F11+I11+L11+O11+R11+22</f>
        <v>42</v>
      </c>
      <c r="W11" s="16"/>
      <c r="X11" s="54">
        <v>0</v>
      </c>
      <c r="Y11" s="14">
        <v>0</v>
      </c>
      <c r="Z11" s="14"/>
      <c r="AA11" s="14"/>
      <c r="AB11" s="14"/>
      <c r="AC11" s="14"/>
      <c r="AD11" s="14"/>
      <c r="AE11" s="14"/>
      <c r="AF11" s="14"/>
      <c r="AG11" s="14"/>
      <c r="AH11" s="17"/>
      <c r="AI11" s="9">
        <f t="shared" si="9"/>
        <v>42</v>
      </c>
      <c r="AJ11" s="10"/>
      <c r="AK11" s="19">
        <f t="shared" si="10"/>
        <v>42</v>
      </c>
    </row>
    <row r="12" spans="1:39" x14ac:dyDescent="0.35">
      <c r="A12" s="5">
        <v>7</v>
      </c>
      <c r="B12" s="13" t="s">
        <v>212</v>
      </c>
      <c r="C12" s="5">
        <v>0</v>
      </c>
      <c r="D12" s="5">
        <v>0</v>
      </c>
      <c r="E12" s="5"/>
      <c r="F12" s="5">
        <v>0</v>
      </c>
      <c r="G12" s="5">
        <v>0</v>
      </c>
      <c r="H12" s="5"/>
      <c r="I12" s="18">
        <v>0</v>
      </c>
      <c r="J12" s="18">
        <v>0</v>
      </c>
      <c r="K12" s="38"/>
      <c r="L12" s="18">
        <v>0</v>
      </c>
      <c r="M12" s="18">
        <v>0</v>
      </c>
      <c r="N12" s="5"/>
      <c r="O12" s="18">
        <v>0</v>
      </c>
      <c r="P12" s="18">
        <v>0</v>
      </c>
      <c r="Q12" s="5"/>
      <c r="R12" s="18">
        <v>0</v>
      </c>
      <c r="S12" s="18">
        <v>0</v>
      </c>
      <c r="T12" s="5"/>
      <c r="U12" s="11">
        <f t="shared" si="8"/>
        <v>0</v>
      </c>
      <c r="V12" s="19">
        <f>+C12+F12+I12+L12+O12+R12</f>
        <v>0</v>
      </c>
      <c r="W12" s="16"/>
      <c r="X12" s="54">
        <v>10</v>
      </c>
      <c r="Y12" s="14">
        <v>22</v>
      </c>
      <c r="Z12" s="14"/>
      <c r="AA12" s="14"/>
      <c r="AB12" s="14"/>
      <c r="AC12" s="14"/>
      <c r="AD12" s="14"/>
      <c r="AE12" s="14"/>
      <c r="AF12" s="17"/>
      <c r="AG12" s="14"/>
      <c r="AH12" s="14"/>
      <c r="AI12" s="9">
        <f t="shared" si="9"/>
        <v>32</v>
      </c>
      <c r="AJ12" s="10"/>
      <c r="AK12" s="19">
        <f t="shared" si="10"/>
        <v>32</v>
      </c>
    </row>
    <row r="13" spans="1:39" x14ac:dyDescent="0.35">
      <c r="A13" s="5">
        <v>8</v>
      </c>
      <c r="B13" s="13" t="s">
        <v>90</v>
      </c>
      <c r="C13" s="5">
        <v>0</v>
      </c>
      <c r="D13" s="5">
        <v>0</v>
      </c>
      <c r="E13" s="5"/>
      <c r="F13" s="5">
        <v>0</v>
      </c>
      <c r="G13" s="5">
        <v>0</v>
      </c>
      <c r="H13" s="5"/>
      <c r="I13" s="18">
        <v>0</v>
      </c>
      <c r="J13" s="18">
        <v>0</v>
      </c>
      <c r="K13" s="38"/>
      <c r="L13" s="18">
        <v>0</v>
      </c>
      <c r="M13" s="18">
        <v>0</v>
      </c>
      <c r="N13" s="5"/>
      <c r="O13" s="18">
        <v>10</v>
      </c>
      <c r="P13" s="18">
        <v>30</v>
      </c>
      <c r="Q13" s="5"/>
      <c r="R13" s="18">
        <v>0</v>
      </c>
      <c r="S13" s="18">
        <v>0</v>
      </c>
      <c r="T13" s="5"/>
      <c r="U13" s="11">
        <f t="shared" si="8"/>
        <v>40</v>
      </c>
      <c r="V13" s="19">
        <f>+C13+F13+I13+L13+O13+R13+20</f>
        <v>30</v>
      </c>
      <c r="W13" s="16"/>
      <c r="X13" s="54">
        <v>0</v>
      </c>
      <c r="Y13" s="14">
        <v>0</v>
      </c>
      <c r="Z13" s="14"/>
      <c r="AA13" s="14"/>
      <c r="AB13" s="14"/>
      <c r="AC13" s="14"/>
      <c r="AD13" s="14"/>
      <c r="AE13" s="14"/>
      <c r="AF13" s="17"/>
      <c r="AG13" s="14"/>
      <c r="AH13" s="14"/>
      <c r="AI13" s="9">
        <f t="shared" si="9"/>
        <v>30</v>
      </c>
      <c r="AJ13" s="10"/>
      <c r="AK13" s="19">
        <f t="shared" si="10"/>
        <v>30</v>
      </c>
    </row>
    <row r="14" spans="1:39" x14ac:dyDescent="0.35">
      <c r="A14" s="5">
        <v>9</v>
      </c>
      <c r="B14" s="13" t="s">
        <v>213</v>
      </c>
      <c r="C14" s="5">
        <v>0</v>
      </c>
      <c r="D14" s="5">
        <v>0</v>
      </c>
      <c r="E14" s="5"/>
      <c r="F14" s="5">
        <v>0</v>
      </c>
      <c r="G14" s="5">
        <v>0</v>
      </c>
      <c r="H14" s="5"/>
      <c r="I14" s="18">
        <v>0</v>
      </c>
      <c r="J14" s="18">
        <v>0</v>
      </c>
      <c r="K14" s="38"/>
      <c r="L14" s="18">
        <v>0</v>
      </c>
      <c r="M14" s="18">
        <v>0</v>
      </c>
      <c r="N14" s="5"/>
      <c r="O14" s="18">
        <v>0</v>
      </c>
      <c r="P14" s="18">
        <v>0</v>
      </c>
      <c r="Q14" s="5"/>
      <c r="R14" s="18">
        <v>0</v>
      </c>
      <c r="S14" s="18">
        <v>0</v>
      </c>
      <c r="T14" s="5"/>
      <c r="U14" s="11">
        <f t="shared" si="8"/>
        <v>0</v>
      </c>
      <c r="V14" s="19">
        <f>+C14+F14+I14+L14+O14+R14</f>
        <v>0</v>
      </c>
      <c r="W14" s="16"/>
      <c r="X14" s="54">
        <v>10</v>
      </c>
      <c r="Y14" s="14">
        <v>20</v>
      </c>
      <c r="Z14" s="14"/>
      <c r="AA14" s="14"/>
      <c r="AB14" s="14"/>
      <c r="AC14" s="14"/>
      <c r="AD14" s="14"/>
      <c r="AE14" s="14"/>
      <c r="AF14" s="17"/>
      <c r="AG14" s="14"/>
      <c r="AH14" s="14"/>
      <c r="AI14" s="9">
        <f t="shared" si="9"/>
        <v>30</v>
      </c>
      <c r="AJ14" s="10"/>
      <c r="AK14" s="19">
        <f t="shared" si="10"/>
        <v>30</v>
      </c>
    </row>
    <row r="15" spans="1:39" x14ac:dyDescent="0.35">
      <c r="A15" s="5">
        <v>10</v>
      </c>
      <c r="B15" s="13" t="s">
        <v>199</v>
      </c>
      <c r="C15" s="5">
        <v>0</v>
      </c>
      <c r="D15" s="5">
        <v>0</v>
      </c>
      <c r="E15" s="5"/>
      <c r="F15" s="5">
        <v>0</v>
      </c>
      <c r="G15" s="5">
        <v>0</v>
      </c>
      <c r="H15" s="5"/>
      <c r="I15" s="18">
        <v>0</v>
      </c>
      <c r="J15" s="18">
        <v>0</v>
      </c>
      <c r="K15" s="38"/>
      <c r="L15" s="18">
        <v>0</v>
      </c>
      <c r="M15" s="18">
        <v>0</v>
      </c>
      <c r="N15" s="5"/>
      <c r="O15" s="18">
        <v>10</v>
      </c>
      <c r="P15" s="18">
        <v>22</v>
      </c>
      <c r="Q15" s="5"/>
      <c r="R15" s="18">
        <v>0</v>
      </c>
      <c r="S15" s="18">
        <v>0</v>
      </c>
      <c r="T15" s="5"/>
      <c r="U15" s="11">
        <f t="shared" si="8"/>
        <v>32</v>
      </c>
      <c r="V15" s="19">
        <f>+C15+F15+I15+L15+O15+R15+18</f>
        <v>28</v>
      </c>
      <c r="W15" s="16"/>
      <c r="X15" s="54">
        <v>0</v>
      </c>
      <c r="Y15" s="14">
        <v>0</v>
      </c>
      <c r="Z15" s="14"/>
      <c r="AA15" s="14"/>
      <c r="AB15" s="14"/>
      <c r="AC15" s="14"/>
      <c r="AD15" s="14"/>
      <c r="AE15" s="14"/>
      <c r="AF15" s="17"/>
      <c r="AG15" s="14"/>
      <c r="AH15" s="14"/>
      <c r="AI15" s="9">
        <f t="shared" si="9"/>
        <v>28</v>
      </c>
      <c r="AJ15" s="10"/>
      <c r="AK15" s="19">
        <f t="shared" si="10"/>
        <v>28</v>
      </c>
    </row>
    <row r="16" spans="1:39" x14ac:dyDescent="0.35">
      <c r="A16" s="5">
        <v>11</v>
      </c>
      <c r="B16" s="13" t="s">
        <v>85</v>
      </c>
      <c r="C16" s="5">
        <v>0</v>
      </c>
      <c r="D16" s="5">
        <v>0</v>
      </c>
      <c r="E16" s="5"/>
      <c r="F16" s="5">
        <v>0</v>
      </c>
      <c r="G16" s="18">
        <v>0</v>
      </c>
      <c r="H16" s="18"/>
      <c r="I16" s="18">
        <v>0</v>
      </c>
      <c r="J16" s="18">
        <v>0</v>
      </c>
      <c r="K16" s="39"/>
      <c r="L16" s="18">
        <v>0</v>
      </c>
      <c r="M16" s="18">
        <v>0</v>
      </c>
      <c r="N16" s="18"/>
      <c r="O16" s="18">
        <v>10</v>
      </c>
      <c r="P16" s="18">
        <v>18</v>
      </c>
      <c r="Q16" s="18"/>
      <c r="R16" s="18">
        <v>0</v>
      </c>
      <c r="S16" s="18">
        <v>0</v>
      </c>
      <c r="T16" s="18"/>
      <c r="U16" s="11">
        <f t="shared" si="8"/>
        <v>28</v>
      </c>
      <c r="V16" s="19">
        <f>+C16+F16+I16+L16+O16+R16+16</f>
        <v>26</v>
      </c>
      <c r="W16" s="16"/>
      <c r="X16" s="54">
        <v>0</v>
      </c>
      <c r="Y16" s="14">
        <v>0</v>
      </c>
      <c r="Z16" s="14"/>
      <c r="AA16" s="14"/>
      <c r="AB16" s="14"/>
      <c r="AC16" s="14"/>
      <c r="AD16" s="14"/>
      <c r="AE16" s="14"/>
      <c r="AF16" s="17"/>
      <c r="AG16" s="14"/>
      <c r="AH16" s="14"/>
      <c r="AI16" s="9">
        <f t="shared" si="9"/>
        <v>26</v>
      </c>
      <c r="AJ16" s="10"/>
      <c r="AK16" s="19">
        <f t="shared" si="10"/>
        <v>26</v>
      </c>
    </row>
    <row r="17" spans="1:37" x14ac:dyDescent="0.35">
      <c r="A17" s="5">
        <v>12</v>
      </c>
      <c r="B17" s="13" t="s">
        <v>84</v>
      </c>
      <c r="C17" s="5">
        <v>0</v>
      </c>
      <c r="D17" s="18">
        <v>0</v>
      </c>
      <c r="E17" s="18"/>
      <c r="F17" s="18">
        <v>0</v>
      </c>
      <c r="G17" s="18">
        <v>0</v>
      </c>
      <c r="H17" s="18"/>
      <c r="I17" s="18">
        <v>0</v>
      </c>
      <c r="J17" s="18">
        <v>0</v>
      </c>
      <c r="K17" s="39"/>
      <c r="L17" s="18">
        <v>0</v>
      </c>
      <c r="M17" s="18">
        <v>0</v>
      </c>
      <c r="N17" s="5"/>
      <c r="O17" s="18">
        <v>10</v>
      </c>
      <c r="P17" s="18">
        <v>16</v>
      </c>
      <c r="Q17" s="5"/>
      <c r="R17" s="18">
        <v>0</v>
      </c>
      <c r="S17" s="18">
        <v>0</v>
      </c>
      <c r="T17" s="5"/>
      <c r="U17" s="11">
        <f t="shared" si="8"/>
        <v>26</v>
      </c>
      <c r="V17" s="19">
        <f>+C17+F17+I17+L17+O17+R17+14</f>
        <v>24</v>
      </c>
      <c r="W17" s="16"/>
      <c r="X17" s="54">
        <v>0</v>
      </c>
      <c r="Y17" s="14">
        <v>0</v>
      </c>
      <c r="Z17" s="14"/>
      <c r="AA17" s="14"/>
      <c r="AB17" s="14"/>
      <c r="AC17" s="14"/>
      <c r="AD17" s="14"/>
      <c r="AE17" s="14"/>
      <c r="AF17" s="17"/>
      <c r="AG17" s="14"/>
      <c r="AH17" s="14"/>
      <c r="AI17" s="9">
        <f t="shared" si="9"/>
        <v>24</v>
      </c>
      <c r="AJ17" s="10"/>
      <c r="AK17" s="19">
        <f t="shared" si="10"/>
        <v>24</v>
      </c>
    </row>
    <row r="18" spans="1:37" x14ac:dyDescent="0.35">
      <c r="A18" s="5">
        <v>13</v>
      </c>
      <c r="B18" s="13" t="s">
        <v>200</v>
      </c>
      <c r="C18" s="5">
        <v>0</v>
      </c>
      <c r="D18" s="5">
        <v>0</v>
      </c>
      <c r="E18" s="5"/>
      <c r="F18" s="5">
        <v>0</v>
      </c>
      <c r="G18" s="5">
        <v>0</v>
      </c>
      <c r="H18" s="5"/>
      <c r="I18" s="18">
        <v>0</v>
      </c>
      <c r="J18" s="18">
        <v>0</v>
      </c>
      <c r="K18" s="38"/>
      <c r="L18" s="18">
        <v>0</v>
      </c>
      <c r="M18" s="18">
        <v>0</v>
      </c>
      <c r="N18" s="5"/>
      <c r="O18" s="18">
        <v>10</v>
      </c>
      <c r="P18" s="18">
        <v>14</v>
      </c>
      <c r="Q18" s="5"/>
      <c r="R18" s="18">
        <v>0</v>
      </c>
      <c r="S18" s="18">
        <v>0</v>
      </c>
      <c r="T18" s="5"/>
      <c r="U18" s="11">
        <f t="shared" ref="U18" si="11">SUM(C18:T18)</f>
        <v>24</v>
      </c>
      <c r="V18" s="19">
        <f>+C18+F18+I18+L18+O18+R18+12</f>
        <v>22</v>
      </c>
      <c r="W18" s="16"/>
      <c r="X18" s="54">
        <v>0</v>
      </c>
      <c r="Y18" s="14">
        <v>0</v>
      </c>
      <c r="Z18" s="14"/>
      <c r="AA18" s="14"/>
      <c r="AB18" s="14"/>
      <c r="AC18" s="14"/>
      <c r="AD18" s="14"/>
      <c r="AE18" s="14"/>
      <c r="AF18" s="17"/>
      <c r="AG18" s="14"/>
      <c r="AH18" s="14"/>
      <c r="AI18" s="9">
        <f t="shared" ref="AI18" si="12">SUM(V18:AH18)</f>
        <v>22</v>
      </c>
      <c r="AJ18" s="10"/>
      <c r="AK18" s="19">
        <f t="shared" ref="AK18" si="13">+AI18-AJ18</f>
        <v>22</v>
      </c>
    </row>
    <row r="19" spans="1:37" ht="15.5" x14ac:dyDescent="0.35">
      <c r="B19" s="50"/>
    </row>
    <row r="20" spans="1:37" x14ac:dyDescent="0.35">
      <c r="B20" s="6"/>
    </row>
    <row r="21" spans="1:37" x14ac:dyDescent="0.35">
      <c r="B21" s="6"/>
    </row>
    <row r="22" spans="1:37" x14ac:dyDescent="0.35">
      <c r="B22" s="49"/>
    </row>
    <row r="23" spans="1:37" x14ac:dyDescent="0.35">
      <c r="B23" s="49"/>
    </row>
    <row r="24" spans="1:37" x14ac:dyDescent="0.35">
      <c r="B24" s="49"/>
    </row>
  </sheetData>
  <sortState xmlns:xlrd2="http://schemas.microsoft.com/office/spreadsheetml/2017/richdata2" ref="B6:AK18">
    <sortCondition descending="1" ref="AK6:AK18"/>
  </sortState>
  <mergeCells count="10">
    <mergeCell ref="A1:B1"/>
    <mergeCell ref="AA1:AH1"/>
    <mergeCell ref="A2:B2"/>
    <mergeCell ref="AG4:AH4"/>
    <mergeCell ref="A3:B3"/>
    <mergeCell ref="AA3:AH3"/>
    <mergeCell ref="A4:B4"/>
    <mergeCell ref="AA4:AB4"/>
    <mergeCell ref="AC4:AD4"/>
    <mergeCell ref="AE4:AF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Puntajes</vt:lpstr>
      <vt:lpstr>PILOTO STANDAR</vt:lpstr>
      <vt:lpstr>COPILOTO STANDAR</vt:lpstr>
      <vt:lpstr>PILOTO VELOCIMETRO</vt:lpstr>
      <vt:lpstr>COPILOTO VELOCIMETRO</vt:lpstr>
      <vt:lpstr>PILOTO ODOMETRO</vt:lpstr>
      <vt:lpstr>COPILOTO ODOMETRO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Secretaría</dc:creator>
  <cp:lastModifiedBy>Federico Fortunatto</cp:lastModifiedBy>
  <cp:lastPrinted>2017-11-23T22:46:06Z</cp:lastPrinted>
  <dcterms:created xsi:type="dcterms:W3CDTF">2017-03-30T20:21:39Z</dcterms:created>
  <dcterms:modified xsi:type="dcterms:W3CDTF">2022-09-23T20:47:41Z</dcterms:modified>
</cp:coreProperties>
</file>